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an Ritchie\Downloads\"/>
    </mc:Choice>
  </mc:AlternateContent>
  <xr:revisionPtr revIDLastSave="0" documentId="13_ncr:1_{9DC95F6D-673E-4068-94FC-AE2D84DECF7B}" xr6:coauthVersionLast="40" xr6:coauthVersionMax="40" xr10:uidLastSave="{00000000-0000-0000-0000-000000000000}"/>
  <bookViews>
    <workbookView xWindow="0" yWindow="0" windowWidth="20460" windowHeight="7830" tabRatio="705" firstSheet="13" activeTab="22" xr2:uid="{00000000-000D-0000-FFFF-FFFF00000000}"/>
  </bookViews>
  <sheets>
    <sheet name="2010" sheetId="13" r:id="rId1"/>
    <sheet name="2011" sheetId="14" r:id="rId2"/>
    <sheet name="2012" sheetId="15" r:id="rId3"/>
    <sheet name="2013" sheetId="16" r:id="rId4"/>
    <sheet name="2014-Q1" sheetId="17" r:id="rId5"/>
    <sheet name="2014-Q2" sheetId="18" r:id="rId6"/>
    <sheet name="2014-Q3" sheetId="21" r:id="rId7"/>
    <sheet name="2014-Q4" sheetId="22" r:id="rId8"/>
    <sheet name="2015-Q1" sheetId="24" r:id="rId9"/>
    <sheet name="2015-Q2" sheetId="26" r:id="rId10"/>
    <sheet name="2015-Q3" sheetId="27" r:id="rId11"/>
    <sheet name="2015-Q4" sheetId="31" r:id="rId12"/>
    <sheet name="2016-Q1" sheetId="32" r:id="rId13"/>
    <sheet name="2016-Q2" sheetId="33" r:id="rId14"/>
    <sheet name="2016-Q3" sheetId="35" r:id="rId15"/>
    <sheet name="2016-Q4" sheetId="36" r:id="rId16"/>
    <sheet name="2017-Q1" sheetId="38" r:id="rId17"/>
    <sheet name="2017-Q2" sheetId="39" r:id="rId18"/>
    <sheet name="2017-Q3" sheetId="37" r:id="rId19"/>
    <sheet name="2017-Q4" sheetId="44" r:id="rId20"/>
    <sheet name="2018-Q1" sheetId="43" r:id="rId21"/>
    <sheet name="2018-Q2" sheetId="42" r:id="rId22"/>
    <sheet name="2018-Q3" sheetId="41" r:id="rId23"/>
    <sheet name="LF Market" sheetId="40" r:id="rId24"/>
    <sheet name="Reasons for doing unemployed" sheetId="47" r:id="rId25"/>
    <sheet name="International Comparison" sheetId="46" r:id="rId26"/>
  </sheets>
  <definedNames>
    <definedName name="_xlnm.Print_Area" localSheetId="2">'2012'!$A$1:$M$23</definedName>
    <definedName name="_xlnm.Print_Area" localSheetId="5">'2014-Q2'!$A$1:$N$23</definedName>
    <definedName name="_xlnm.Print_Area" localSheetId="6">'2014-Q3'!$A$1:$N$23</definedName>
    <definedName name="_xlnm.Print_Area" localSheetId="7">'2014-Q4'!$A$1:$N$23</definedName>
    <definedName name="_xlnm.Print_Area" localSheetId="8">'2015-Q1'!$A$1:$N$23</definedName>
    <definedName name="_xlnm.Print_Area" localSheetId="9">'2015-Q2'!$A$1:$N$23</definedName>
    <definedName name="_xlnm.Print_Area" localSheetId="10">'2015-Q3'!$A$1:$N$23</definedName>
    <definedName name="_xlnm.Print_Area" localSheetId="11">'2015-Q4'!$A$1:$N$23</definedName>
    <definedName name="_xlnm.Print_Area" localSheetId="12">'2016-Q1'!$A$1:$M$23</definedName>
    <definedName name="_xlnm.Print_Area" localSheetId="13">'2016-Q2'!$A$1:$M$23</definedName>
    <definedName name="_xlnm.Print_Area" localSheetId="14">'2016-Q3'!$A$1:$N$23</definedName>
    <definedName name="_xlnm.Print_Area" localSheetId="15">'2016-Q4'!$A$1:$N$23</definedName>
    <definedName name="_xlnm.Print_Area" localSheetId="16">'2017-Q1'!$A$1:$N$23</definedName>
    <definedName name="_xlnm.Print_Area" localSheetId="17">'2017-Q2'!$A$1:$N$23</definedName>
    <definedName name="_xlnm.Print_Area" localSheetId="18">'2017-Q3'!$A$1:$N$23</definedName>
    <definedName name="_xlnm.Print_Area" localSheetId="19">'2017-Q4'!$A$1:$N$27</definedName>
    <definedName name="_xlnm.Print_Area" localSheetId="20">'2018-Q1'!$A$1:$N$27</definedName>
    <definedName name="_xlnm.Print_Area" localSheetId="21">'2018-Q2'!$A$1:$N$27</definedName>
    <definedName name="_xlnm.Print_Area" localSheetId="22">'2018-Q3'!$A$1:$N$27</definedName>
    <definedName name="_xlnm.Print_Area" localSheetId="23">'LF Market'!$A$1:$H$22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33" l="1"/>
  <c r="L5" i="33"/>
  <c r="D5" i="33"/>
  <c r="F21" i="35"/>
  <c r="G21" i="35"/>
  <c r="H21" i="35"/>
  <c r="I21" i="35"/>
  <c r="E21" i="35"/>
  <c r="B21" i="35"/>
  <c r="F18" i="35"/>
  <c r="G18" i="35"/>
  <c r="H18" i="35"/>
  <c r="I18" i="35"/>
  <c r="E18" i="35"/>
  <c r="B18" i="35"/>
  <c r="F21" i="36"/>
  <c r="G21" i="36"/>
  <c r="H21" i="36"/>
  <c r="I21" i="36"/>
  <c r="E21" i="36"/>
  <c r="B21" i="36"/>
  <c r="F18" i="36"/>
  <c r="G18" i="36"/>
  <c r="H18" i="36"/>
  <c r="I18" i="36"/>
  <c r="J18" i="36"/>
  <c r="E18" i="36"/>
  <c r="B18" i="36"/>
  <c r="K5" i="33"/>
  <c r="J5" i="33"/>
  <c r="F5" i="33"/>
  <c r="G5" i="33"/>
  <c r="H5" i="33"/>
  <c r="E5" i="33"/>
  <c r="F5" i="35"/>
  <c r="G5" i="35"/>
  <c r="H5" i="35"/>
  <c r="I5" i="35"/>
  <c r="E5" i="35"/>
  <c r="B5" i="35"/>
  <c r="F5" i="36"/>
  <c r="G5" i="36"/>
  <c r="H5" i="36"/>
  <c r="I5" i="36"/>
  <c r="E5" i="36"/>
  <c r="B5" i="36"/>
  <c r="B5" i="43"/>
  <c r="B5" i="42"/>
  <c r="C30" i="47" l="1"/>
  <c r="D29" i="47" s="1"/>
  <c r="C19" i="47"/>
  <c r="C12" i="47"/>
  <c r="D26" i="47" l="1"/>
  <c r="D30" i="47"/>
  <c r="D24" i="47"/>
  <c r="D28" i="47"/>
  <c r="D27" i="47"/>
  <c r="D25" i="47"/>
  <c r="D6" i="17" l="1"/>
  <c r="D7" i="17"/>
  <c r="D8" i="17"/>
  <c r="D9" i="17"/>
  <c r="D10" i="17"/>
  <c r="D12" i="17"/>
  <c r="D13" i="17"/>
  <c r="D15" i="17"/>
  <c r="D16" i="17"/>
  <c r="D17" i="17"/>
  <c r="D19" i="17"/>
  <c r="D20" i="17"/>
  <c r="D22" i="17"/>
  <c r="D23" i="17"/>
  <c r="D24" i="17"/>
  <c r="D25" i="17"/>
  <c r="D26" i="17"/>
  <c r="D27" i="17"/>
  <c r="D6" i="18"/>
  <c r="D7" i="18"/>
  <c r="D8" i="18"/>
  <c r="D9" i="18"/>
  <c r="D10" i="18"/>
  <c r="D12" i="18"/>
  <c r="D13" i="18"/>
  <c r="D15" i="18"/>
  <c r="D16" i="18"/>
  <c r="D17" i="18"/>
  <c r="D19" i="18"/>
  <c r="D20" i="18"/>
  <c r="D22" i="18"/>
  <c r="D23" i="18"/>
  <c r="D24" i="18"/>
  <c r="D25" i="18"/>
  <c r="D26" i="18"/>
  <c r="D27" i="18"/>
  <c r="D6" i="21"/>
  <c r="D7" i="21"/>
  <c r="D8" i="21"/>
  <c r="D9" i="21"/>
  <c r="D10" i="21"/>
  <c r="D12" i="21"/>
  <c r="D13" i="21"/>
  <c r="D15" i="21"/>
  <c r="D16" i="21"/>
  <c r="D17" i="21"/>
  <c r="D19" i="21"/>
  <c r="D20" i="21"/>
  <c r="D22" i="21"/>
  <c r="D23" i="21"/>
  <c r="D24" i="21"/>
  <c r="D25" i="21"/>
  <c r="D26" i="21"/>
  <c r="D27" i="21"/>
  <c r="D6" i="22"/>
  <c r="D7" i="22"/>
  <c r="D8" i="22"/>
  <c r="D9" i="22"/>
  <c r="D10" i="22"/>
  <c r="D12" i="22"/>
  <c r="D13" i="22"/>
  <c r="D15" i="22"/>
  <c r="D16" i="22"/>
  <c r="D17" i="22"/>
  <c r="D19" i="22"/>
  <c r="D20" i="22"/>
  <c r="D22" i="22"/>
  <c r="D23" i="22"/>
  <c r="D24" i="22"/>
  <c r="D25" i="22"/>
  <c r="D26" i="22"/>
  <c r="D27" i="22"/>
  <c r="D6" i="24"/>
  <c r="D7" i="24"/>
  <c r="D8" i="24"/>
  <c r="D9" i="24"/>
  <c r="D10" i="24"/>
  <c r="D12" i="24"/>
  <c r="D13" i="24"/>
  <c r="D15" i="24"/>
  <c r="D16" i="24"/>
  <c r="D17" i="24"/>
  <c r="D19" i="24"/>
  <c r="D20" i="24"/>
  <c r="D22" i="24"/>
  <c r="D23" i="24"/>
  <c r="D24" i="24"/>
  <c r="D25" i="24"/>
  <c r="D26" i="24"/>
  <c r="D27" i="24"/>
  <c r="D6" i="26"/>
  <c r="D7" i="26"/>
  <c r="D8" i="26"/>
  <c r="D9" i="26"/>
  <c r="D10" i="26"/>
  <c r="D12" i="26"/>
  <c r="D13" i="26"/>
  <c r="D15" i="26"/>
  <c r="D16" i="26"/>
  <c r="D17" i="26"/>
  <c r="D19" i="26"/>
  <c r="D20" i="26"/>
  <c r="D22" i="26"/>
  <c r="D23" i="26"/>
  <c r="D24" i="26"/>
  <c r="D25" i="26"/>
  <c r="D26" i="26"/>
  <c r="D27" i="26"/>
  <c r="D6" i="27"/>
  <c r="D7" i="27"/>
  <c r="D8" i="27"/>
  <c r="D9" i="27"/>
  <c r="D10" i="27"/>
  <c r="D12" i="27"/>
  <c r="D13" i="27"/>
  <c r="D15" i="27"/>
  <c r="D16" i="27"/>
  <c r="D17" i="27"/>
  <c r="D19" i="27"/>
  <c r="D20" i="27"/>
  <c r="D22" i="27"/>
  <c r="D23" i="27"/>
  <c r="D24" i="27"/>
  <c r="D25" i="27"/>
  <c r="D26" i="27"/>
  <c r="D27" i="27"/>
  <c r="D6" i="31"/>
  <c r="D7" i="31"/>
  <c r="D8" i="31"/>
  <c r="D9" i="31"/>
  <c r="D10" i="31"/>
  <c r="D12" i="31"/>
  <c r="D13" i="31"/>
  <c r="D15" i="31"/>
  <c r="D16" i="31"/>
  <c r="D17" i="31"/>
  <c r="D19" i="31"/>
  <c r="D20" i="31"/>
  <c r="D22" i="31"/>
  <c r="D23" i="31"/>
  <c r="D24" i="31"/>
  <c r="D25" i="31"/>
  <c r="D26" i="31"/>
  <c r="D27" i="31"/>
  <c r="D5" i="35"/>
  <c r="D6" i="35"/>
  <c r="D7" i="35"/>
  <c r="D8" i="35"/>
  <c r="D9" i="35"/>
  <c r="D10" i="35"/>
  <c r="D12" i="35"/>
  <c r="D13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5" i="36"/>
  <c r="D6" i="36"/>
  <c r="D7" i="36"/>
  <c r="D8" i="36"/>
  <c r="D9" i="36"/>
  <c r="D10" i="36"/>
  <c r="D12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6" i="38"/>
  <c r="D7" i="38"/>
  <c r="D8" i="38"/>
  <c r="D9" i="38"/>
  <c r="D10" i="38"/>
  <c r="D12" i="38"/>
  <c r="D13" i="38"/>
  <c r="D15" i="38"/>
  <c r="D16" i="38"/>
  <c r="D17" i="38"/>
  <c r="D19" i="38"/>
  <c r="D20" i="38"/>
  <c r="D22" i="38"/>
  <c r="D23" i="38"/>
  <c r="D24" i="38"/>
  <c r="D25" i="38"/>
  <c r="D26" i="38"/>
  <c r="D27" i="38"/>
  <c r="D6" i="39"/>
  <c r="D7" i="39"/>
  <c r="D8" i="39"/>
  <c r="D9" i="39"/>
  <c r="D10" i="39"/>
  <c r="D12" i="39"/>
  <c r="D13" i="39"/>
  <c r="D15" i="39"/>
  <c r="D16" i="39"/>
  <c r="D17" i="39"/>
  <c r="D19" i="39"/>
  <c r="D20" i="39"/>
  <c r="D22" i="39"/>
  <c r="D23" i="39"/>
  <c r="D24" i="39"/>
  <c r="D25" i="39"/>
  <c r="D26" i="39"/>
  <c r="D27" i="39"/>
  <c r="D6" i="37"/>
  <c r="D7" i="37"/>
  <c r="D8" i="37"/>
  <c r="D9" i="37"/>
  <c r="D10" i="37"/>
  <c r="D12" i="37"/>
  <c r="D13" i="37"/>
  <c r="D15" i="37"/>
  <c r="D16" i="37"/>
  <c r="D17" i="37"/>
  <c r="D19" i="37"/>
  <c r="D20" i="37"/>
  <c r="D22" i="37"/>
  <c r="D23" i="37"/>
  <c r="D24" i="37"/>
  <c r="D25" i="37"/>
  <c r="D26" i="37"/>
  <c r="D27" i="37"/>
  <c r="D6" i="44"/>
  <c r="D7" i="44"/>
  <c r="D8" i="44"/>
  <c r="D9" i="44"/>
  <c r="D11" i="44"/>
  <c r="D12" i="44"/>
  <c r="D13" i="44"/>
  <c r="D14" i="44"/>
  <c r="D16" i="44"/>
  <c r="D17" i="44"/>
  <c r="D19" i="44"/>
  <c r="D20" i="44"/>
  <c r="D21" i="44"/>
  <c r="D23" i="44"/>
  <c r="D24" i="44"/>
  <c r="D26" i="44"/>
  <c r="D27" i="44"/>
  <c r="D6" i="43"/>
  <c r="D7" i="43"/>
  <c r="D8" i="43"/>
  <c r="D9" i="43"/>
  <c r="D11" i="43"/>
  <c r="D12" i="43"/>
  <c r="D13" i="43"/>
  <c r="D14" i="43"/>
  <c r="D16" i="43"/>
  <c r="D17" i="43"/>
  <c r="D19" i="43"/>
  <c r="D20" i="43"/>
  <c r="D21" i="43"/>
  <c r="D23" i="43"/>
  <c r="D24" i="43"/>
  <c r="D26" i="43"/>
  <c r="D27" i="43"/>
  <c r="D6" i="42"/>
  <c r="D7" i="42"/>
  <c r="D8" i="42"/>
  <c r="D9" i="42"/>
  <c r="D11" i="42"/>
  <c r="D12" i="42"/>
  <c r="D13" i="42"/>
  <c r="D14" i="42"/>
  <c r="D16" i="42"/>
  <c r="D17" i="42"/>
  <c r="D19" i="42"/>
  <c r="D20" i="42"/>
  <c r="D21" i="42"/>
  <c r="D23" i="42"/>
  <c r="D24" i="42"/>
  <c r="D26" i="42"/>
  <c r="D27" i="42"/>
  <c r="D6" i="41"/>
  <c r="D7" i="41"/>
  <c r="D8" i="41"/>
  <c r="D9" i="41"/>
  <c r="D11" i="41"/>
  <c r="D12" i="41"/>
  <c r="D13" i="41"/>
  <c r="D14" i="41"/>
  <c r="D16" i="41"/>
  <c r="D17" i="41"/>
  <c r="D19" i="41"/>
  <c r="D20" i="41"/>
  <c r="D21" i="41"/>
  <c r="D23" i="41"/>
  <c r="D24" i="41"/>
  <c r="D26" i="41"/>
  <c r="D27" i="41"/>
  <c r="D4" i="17"/>
  <c r="D4" i="18"/>
  <c r="D4" i="21"/>
  <c r="D4" i="22"/>
  <c r="D4" i="24"/>
  <c r="D4" i="26"/>
  <c r="D4" i="27"/>
  <c r="D4" i="31"/>
  <c r="D4" i="35"/>
  <c r="D4" i="36"/>
  <c r="D4" i="38"/>
  <c r="D4" i="39"/>
  <c r="D4" i="37"/>
  <c r="D4" i="44"/>
  <c r="D4" i="43"/>
  <c r="D4" i="42"/>
  <c r="D4" i="41"/>
  <c r="M21" i="13" l="1"/>
  <c r="M21" i="14"/>
  <c r="M21" i="15"/>
  <c r="M21" i="16"/>
  <c r="N21" i="35"/>
  <c r="N21" i="36"/>
  <c r="L21" i="13"/>
  <c r="L21" i="14"/>
  <c r="L21" i="15"/>
  <c r="L21" i="16"/>
  <c r="M21" i="35"/>
  <c r="M21" i="36"/>
  <c r="K21" i="13"/>
  <c r="K21" i="14"/>
  <c r="K21" i="15"/>
  <c r="K21" i="16"/>
  <c r="L21" i="35"/>
  <c r="L21" i="36"/>
  <c r="J21" i="13"/>
  <c r="J21" i="14"/>
  <c r="J21" i="15"/>
  <c r="J21" i="16"/>
  <c r="K21" i="35"/>
  <c r="K21" i="36"/>
  <c r="M5" i="13"/>
  <c r="M5" i="14"/>
  <c r="M5" i="15"/>
  <c r="M5" i="16"/>
  <c r="N5" i="35"/>
  <c r="N5" i="36"/>
  <c r="L5" i="13"/>
  <c r="L5" i="14"/>
  <c r="L5" i="15"/>
  <c r="L5" i="16"/>
  <c r="M5" i="35"/>
  <c r="M5" i="36"/>
  <c r="K5" i="13"/>
  <c r="K5" i="14"/>
  <c r="K5" i="15"/>
  <c r="K5" i="16"/>
  <c r="L5" i="35"/>
  <c r="L5" i="36"/>
  <c r="J5" i="13"/>
  <c r="J5" i="14"/>
  <c r="J5" i="15"/>
  <c r="J5" i="16"/>
  <c r="K5" i="35"/>
  <c r="K5" i="36"/>
  <c r="M18" i="13"/>
  <c r="M18" i="14"/>
  <c r="M18" i="15"/>
  <c r="M18" i="16"/>
  <c r="N18" i="35"/>
  <c r="N18" i="36"/>
  <c r="L18" i="13"/>
  <c r="L18" i="14"/>
  <c r="L18" i="15"/>
  <c r="L18" i="16"/>
  <c r="M18" i="35"/>
  <c r="M18" i="36"/>
  <c r="K18" i="13"/>
  <c r="K18" i="14"/>
  <c r="K18" i="15"/>
  <c r="K18" i="16"/>
  <c r="L18" i="35"/>
  <c r="L18" i="36"/>
  <c r="J18" i="13"/>
  <c r="J18" i="14"/>
  <c r="J18" i="15"/>
  <c r="J18" i="16"/>
  <c r="K18" i="35"/>
  <c r="K18" i="36"/>
  <c r="M14" i="16"/>
  <c r="N14" i="22"/>
  <c r="N14" i="31"/>
  <c r="N14" i="37"/>
  <c r="L14" i="16"/>
  <c r="M14" i="22"/>
  <c r="M14" i="31"/>
  <c r="M14" i="36"/>
  <c r="C11" i="13"/>
  <c r="F11" i="13"/>
  <c r="C11" i="14"/>
  <c r="D11" i="14"/>
  <c r="C11" i="15"/>
  <c r="F11" i="15"/>
  <c r="G11" i="15"/>
  <c r="C11" i="16"/>
  <c r="C11" i="17"/>
  <c r="G11" i="17"/>
  <c r="C11" i="18"/>
  <c r="E11" i="18"/>
  <c r="C11" i="21"/>
  <c r="G11" i="21"/>
  <c r="H11" i="21"/>
  <c r="C11" i="22"/>
  <c r="C11" i="24"/>
  <c r="G11" i="24"/>
  <c r="C11" i="26"/>
  <c r="E11" i="26"/>
  <c r="C11" i="27"/>
  <c r="G11" i="27"/>
  <c r="H11" i="27"/>
  <c r="C11" i="31"/>
  <c r="C11" i="32"/>
  <c r="F11" i="32"/>
  <c r="C11" i="33"/>
  <c r="D11" i="33"/>
  <c r="C11" i="35"/>
  <c r="G11" i="35"/>
  <c r="H11" i="35"/>
  <c r="C11" i="36"/>
  <c r="G11" i="36"/>
  <c r="C11" i="38"/>
  <c r="C11" i="39"/>
  <c r="G11" i="39"/>
  <c r="C11" i="37"/>
  <c r="B11" i="37"/>
  <c r="D14" i="13"/>
  <c r="D11" i="13" s="1"/>
  <c r="E14" i="13"/>
  <c r="M14" i="13" s="1"/>
  <c r="F14" i="13"/>
  <c r="G14" i="13"/>
  <c r="L14" i="13" s="1"/>
  <c r="D14" i="14"/>
  <c r="E14" i="14"/>
  <c r="J14" i="14" s="1"/>
  <c r="F14" i="14"/>
  <c r="F11" i="14" s="1"/>
  <c r="G14" i="14"/>
  <c r="L14" i="14" s="1"/>
  <c r="D14" i="15"/>
  <c r="D11" i="15" s="1"/>
  <c r="E14" i="15"/>
  <c r="J14" i="15" s="1"/>
  <c r="F14" i="15"/>
  <c r="G14" i="15"/>
  <c r="L14" i="15" s="1"/>
  <c r="D14" i="16"/>
  <c r="D11" i="16" s="1"/>
  <c r="E14" i="16"/>
  <c r="E11" i="16" s="1"/>
  <c r="F14" i="16"/>
  <c r="F11" i="16" s="1"/>
  <c r="G14" i="16"/>
  <c r="G11" i="16" s="1"/>
  <c r="E14" i="17"/>
  <c r="D14" i="17" s="1"/>
  <c r="F14" i="17"/>
  <c r="N14" i="17" s="1"/>
  <c r="G14" i="17"/>
  <c r="H14" i="17"/>
  <c r="M14" i="17" s="1"/>
  <c r="E14" i="18"/>
  <c r="F14" i="18"/>
  <c r="K14" i="18" s="1"/>
  <c r="G14" i="18"/>
  <c r="G11" i="18" s="1"/>
  <c r="H14" i="18"/>
  <c r="M14" i="18" s="1"/>
  <c r="E14" i="21"/>
  <c r="F14" i="21"/>
  <c r="K14" i="21" s="1"/>
  <c r="G14" i="21"/>
  <c r="H14" i="21"/>
  <c r="M14" i="21" s="1"/>
  <c r="E14" i="22"/>
  <c r="D14" i="22" s="1"/>
  <c r="F14" i="22"/>
  <c r="F11" i="22" s="1"/>
  <c r="G14" i="22"/>
  <c r="G11" i="22" s="1"/>
  <c r="H14" i="22"/>
  <c r="H11" i="22" s="1"/>
  <c r="E14" i="24"/>
  <c r="D14" i="24" s="1"/>
  <c r="F14" i="24"/>
  <c r="N14" i="24" s="1"/>
  <c r="G14" i="24"/>
  <c r="H14" i="24"/>
  <c r="M14" i="24" s="1"/>
  <c r="E14" i="26"/>
  <c r="F14" i="26"/>
  <c r="K14" i="26" s="1"/>
  <c r="G14" i="26"/>
  <c r="G11" i="26" s="1"/>
  <c r="H14" i="26"/>
  <c r="M14" i="26" s="1"/>
  <c r="E14" i="27"/>
  <c r="F14" i="27"/>
  <c r="K14" i="27" s="1"/>
  <c r="G14" i="27"/>
  <c r="H14" i="27"/>
  <c r="M14" i="27" s="1"/>
  <c r="E14" i="31"/>
  <c r="D14" i="31" s="1"/>
  <c r="F14" i="31"/>
  <c r="F11" i="31" s="1"/>
  <c r="G14" i="31"/>
  <c r="G11" i="31" s="1"/>
  <c r="H14" i="31"/>
  <c r="H11" i="31" s="1"/>
  <c r="D14" i="32"/>
  <c r="D11" i="32" s="1"/>
  <c r="E14" i="32"/>
  <c r="M14" i="32" s="1"/>
  <c r="F14" i="32"/>
  <c r="G14" i="32"/>
  <c r="L14" i="32" s="1"/>
  <c r="D14" i="33"/>
  <c r="E14" i="33"/>
  <c r="J14" i="33" s="1"/>
  <c r="F14" i="33"/>
  <c r="F11" i="33" s="1"/>
  <c r="G14" i="33"/>
  <c r="L14" i="33" s="1"/>
  <c r="E14" i="35"/>
  <c r="F14" i="35"/>
  <c r="K14" i="35" s="1"/>
  <c r="G14" i="35"/>
  <c r="H14" i="35"/>
  <c r="M14" i="35" s="1"/>
  <c r="E14" i="36"/>
  <c r="E11" i="36" s="1"/>
  <c r="D11" i="36" s="1"/>
  <c r="F14" i="36"/>
  <c r="F11" i="36" s="1"/>
  <c r="G14" i="36"/>
  <c r="H14" i="36"/>
  <c r="H11" i="36" s="1"/>
  <c r="E14" i="38"/>
  <c r="D14" i="38" s="1"/>
  <c r="F14" i="38"/>
  <c r="F11" i="38" s="1"/>
  <c r="G14" i="38"/>
  <c r="G11" i="38" s="1"/>
  <c r="H14" i="38"/>
  <c r="E14" i="39"/>
  <c r="D14" i="39" s="1"/>
  <c r="F14" i="39"/>
  <c r="F11" i="39" s="1"/>
  <c r="G14" i="39"/>
  <c r="H14" i="39"/>
  <c r="E14" i="37"/>
  <c r="E11" i="37" s="1"/>
  <c r="F14" i="37"/>
  <c r="K14" i="37" s="1"/>
  <c r="G14" i="37"/>
  <c r="G11" i="37" s="1"/>
  <c r="H14" i="37"/>
  <c r="M14" i="37" s="1"/>
  <c r="B14" i="13"/>
  <c r="B11" i="13" s="1"/>
  <c r="B14" i="14"/>
  <c r="B11" i="14" s="1"/>
  <c r="B14" i="15"/>
  <c r="B11" i="15" s="1"/>
  <c r="B14" i="16"/>
  <c r="B11" i="16" s="1"/>
  <c r="B14" i="17"/>
  <c r="B11" i="17" s="1"/>
  <c r="B14" i="18"/>
  <c r="B11" i="18" s="1"/>
  <c r="B14" i="21"/>
  <c r="B11" i="21" s="1"/>
  <c r="B14" i="22"/>
  <c r="B11" i="22" s="1"/>
  <c r="B14" i="24"/>
  <c r="B11" i="24" s="1"/>
  <c r="B14" i="26"/>
  <c r="B11" i="26" s="1"/>
  <c r="B14" i="27"/>
  <c r="B11" i="27" s="1"/>
  <c r="B14" i="31"/>
  <c r="B11" i="31" s="1"/>
  <c r="B14" i="32"/>
  <c r="B11" i="32" s="1"/>
  <c r="B14" i="33"/>
  <c r="B11" i="33" s="1"/>
  <c r="B14" i="35"/>
  <c r="B11" i="35" s="1"/>
  <c r="B14" i="36"/>
  <c r="B11" i="36" s="1"/>
  <c r="B14" i="38"/>
  <c r="B11" i="38" s="1"/>
  <c r="B14" i="39"/>
  <c r="B11" i="39" s="1"/>
  <c r="B14" i="37"/>
  <c r="C18" i="44"/>
  <c r="C15" i="44" s="1"/>
  <c r="E18" i="44"/>
  <c r="F18" i="44"/>
  <c r="G18" i="44"/>
  <c r="G15" i="44" s="1"/>
  <c r="H18" i="44"/>
  <c r="H15" i="44" s="1"/>
  <c r="F5" i="44"/>
  <c r="E10" i="44"/>
  <c r="F10" i="44"/>
  <c r="G10" i="44"/>
  <c r="G5" i="44" s="1"/>
  <c r="H10" i="44"/>
  <c r="F15" i="42"/>
  <c r="F15" i="41"/>
  <c r="E18" i="43"/>
  <c r="E15" i="43" s="1"/>
  <c r="F18" i="43"/>
  <c r="G18" i="43"/>
  <c r="G15" i="43" s="1"/>
  <c r="H18" i="43"/>
  <c r="H15" i="43" s="1"/>
  <c r="E18" i="42"/>
  <c r="D18" i="42" s="1"/>
  <c r="F18" i="42"/>
  <c r="G18" i="42"/>
  <c r="G15" i="42" s="1"/>
  <c r="H18" i="42"/>
  <c r="H15" i="42" s="1"/>
  <c r="E18" i="41"/>
  <c r="F18" i="41"/>
  <c r="G18" i="41"/>
  <c r="G15" i="41" s="1"/>
  <c r="H18" i="41"/>
  <c r="H15" i="41" s="1"/>
  <c r="G5" i="43"/>
  <c r="H5" i="42"/>
  <c r="H5" i="41"/>
  <c r="F10" i="43"/>
  <c r="F5" i="43" s="1"/>
  <c r="G10" i="43"/>
  <c r="H10" i="43"/>
  <c r="H5" i="43" s="1"/>
  <c r="F10" i="42"/>
  <c r="F5" i="42" s="1"/>
  <c r="G10" i="42"/>
  <c r="G5" i="42" s="1"/>
  <c r="H10" i="42"/>
  <c r="F10" i="41"/>
  <c r="F5" i="41" s="1"/>
  <c r="G10" i="41"/>
  <c r="G5" i="41" s="1"/>
  <c r="H10" i="41"/>
  <c r="E10" i="41"/>
  <c r="E10" i="42"/>
  <c r="E10" i="43"/>
  <c r="D10" i="43" s="1"/>
  <c r="M11" i="35" l="1"/>
  <c r="M11" i="27"/>
  <c r="M11" i="21"/>
  <c r="L11" i="15"/>
  <c r="N11" i="22"/>
  <c r="K11" i="22"/>
  <c r="M11" i="31"/>
  <c r="M11" i="22"/>
  <c r="L11" i="16"/>
  <c r="N11" i="31"/>
  <c r="K11" i="31"/>
  <c r="M11" i="16"/>
  <c r="J11" i="16"/>
  <c r="J14" i="32"/>
  <c r="J14" i="13"/>
  <c r="K14" i="39"/>
  <c r="K14" i="38"/>
  <c r="M11" i="36"/>
  <c r="D14" i="35"/>
  <c r="D14" i="27"/>
  <c r="D14" i="21"/>
  <c r="H11" i="37"/>
  <c r="M11" i="37" s="1"/>
  <c r="F11" i="35"/>
  <c r="N11" i="35" s="1"/>
  <c r="G11" i="33"/>
  <c r="L11" i="33" s="1"/>
  <c r="E11" i="32"/>
  <c r="F11" i="27"/>
  <c r="H11" i="26"/>
  <c r="M11" i="26" s="1"/>
  <c r="F11" i="24"/>
  <c r="F11" i="21"/>
  <c r="H11" i="18"/>
  <c r="M11" i="18" s="1"/>
  <c r="F11" i="17"/>
  <c r="E11" i="15"/>
  <c r="G11" i="14"/>
  <c r="L11" i="14" s="1"/>
  <c r="E11" i="13"/>
  <c r="K14" i="31"/>
  <c r="K14" i="22"/>
  <c r="J14" i="16"/>
  <c r="N14" i="35"/>
  <c r="N14" i="27"/>
  <c r="N14" i="21"/>
  <c r="M14" i="15"/>
  <c r="E11" i="31"/>
  <c r="D11" i="31" s="1"/>
  <c r="E11" i="22"/>
  <c r="D11" i="22" s="1"/>
  <c r="K14" i="17"/>
  <c r="D10" i="44"/>
  <c r="D14" i="26"/>
  <c r="D14" i="18"/>
  <c r="E11" i="35"/>
  <c r="E11" i="27"/>
  <c r="E11" i="24"/>
  <c r="D11" i="24" s="1"/>
  <c r="E11" i="21"/>
  <c r="D11" i="21" s="1"/>
  <c r="E11" i="17"/>
  <c r="M14" i="33"/>
  <c r="N14" i="26"/>
  <c r="N14" i="18"/>
  <c r="M14" i="14"/>
  <c r="K14" i="24"/>
  <c r="N11" i="39"/>
  <c r="N14" i="39"/>
  <c r="N11" i="36"/>
  <c r="E11" i="33"/>
  <c r="G11" i="32"/>
  <c r="L11" i="32" s="1"/>
  <c r="F11" i="26"/>
  <c r="D11" i="26" s="1"/>
  <c r="H11" i="24"/>
  <c r="M11" i="24" s="1"/>
  <c r="F11" i="18"/>
  <c r="H11" i="17"/>
  <c r="M11" i="17" s="1"/>
  <c r="E11" i="14"/>
  <c r="G11" i="13"/>
  <c r="L11" i="13" s="1"/>
  <c r="N11" i="38"/>
  <c r="E11" i="38"/>
  <c r="D11" i="38" s="1"/>
  <c r="E5" i="42"/>
  <c r="D5" i="42" s="1"/>
  <c r="D10" i="42"/>
  <c r="E15" i="42"/>
  <c r="D15" i="42" s="1"/>
  <c r="E5" i="41"/>
  <c r="D5" i="41" s="1"/>
  <c r="D10" i="41"/>
  <c r="E5" i="43"/>
  <c r="D5" i="43" s="1"/>
  <c r="E5" i="44"/>
  <c r="D5" i="44" s="1"/>
  <c r="E15" i="44"/>
  <c r="D18" i="44"/>
  <c r="F15" i="44"/>
  <c r="D14" i="37"/>
  <c r="E11" i="39"/>
  <c r="D11" i="39" s="1"/>
  <c r="K14" i="36"/>
  <c r="M14" i="39"/>
  <c r="N14" i="38"/>
  <c r="D18" i="43"/>
  <c r="F15" i="43"/>
  <c r="D15" i="43" s="1"/>
  <c r="E15" i="41"/>
  <c r="D15" i="41" s="1"/>
  <c r="D18" i="41"/>
  <c r="H5" i="44"/>
  <c r="F11" i="37"/>
  <c r="K11" i="37" s="1"/>
  <c r="H11" i="39"/>
  <c r="M11" i="39" s="1"/>
  <c r="M14" i="38"/>
  <c r="N14" i="36"/>
  <c r="D14" i="36"/>
  <c r="H11" i="38"/>
  <c r="M11" i="38" s="1"/>
  <c r="K11" i="36"/>
  <c r="N11" i="37"/>
  <c r="I26" i="44"/>
  <c r="I27" i="44"/>
  <c r="I27" i="43"/>
  <c r="I26" i="43"/>
  <c r="I24" i="43"/>
  <c r="I23" i="43"/>
  <c r="I22" i="43" s="1"/>
  <c r="I21" i="43"/>
  <c r="I20" i="43"/>
  <c r="I19" i="43"/>
  <c r="I17" i="43"/>
  <c r="I16" i="43"/>
  <c r="I18" i="43" s="1"/>
  <c r="I14" i="43"/>
  <c r="I13" i="43"/>
  <c r="I12" i="43"/>
  <c r="I11" i="43"/>
  <c r="I10" i="43" s="1"/>
  <c r="I9" i="43"/>
  <c r="I8" i="43"/>
  <c r="I7" i="43"/>
  <c r="I6" i="43"/>
  <c r="I24" i="44"/>
  <c r="I23" i="44"/>
  <c r="I21" i="44"/>
  <c r="I20" i="44"/>
  <c r="I19" i="44"/>
  <c r="I17" i="44"/>
  <c r="I16" i="44"/>
  <c r="I18" i="44" s="1"/>
  <c r="I21" i="41"/>
  <c r="I20" i="41"/>
  <c r="I19" i="41"/>
  <c r="I17" i="41"/>
  <c r="I16" i="41"/>
  <c r="I18" i="41" s="1"/>
  <c r="I6" i="42"/>
  <c r="I7" i="42"/>
  <c r="I8" i="42"/>
  <c r="I9" i="42"/>
  <c r="I11" i="42"/>
  <c r="I12" i="42"/>
  <c r="I13" i="42"/>
  <c r="I14" i="42"/>
  <c r="B4" i="43"/>
  <c r="B16" i="44"/>
  <c r="B8" i="41"/>
  <c r="P13" i="31"/>
  <c r="B12" i="42"/>
  <c r="B11" i="43"/>
  <c r="B12" i="43"/>
  <c r="B13" i="43"/>
  <c r="B14" i="43"/>
  <c r="N11" i="17" l="1"/>
  <c r="K11" i="17"/>
  <c r="K11" i="18"/>
  <c r="N11" i="18"/>
  <c r="M11" i="33"/>
  <c r="J11" i="33"/>
  <c r="M11" i="13"/>
  <c r="J11" i="13"/>
  <c r="N11" i="27"/>
  <c r="K11" i="27"/>
  <c r="D11" i="18"/>
  <c r="D11" i="27"/>
  <c r="N11" i="21"/>
  <c r="K11" i="21"/>
  <c r="M11" i="32"/>
  <c r="J11" i="32"/>
  <c r="K11" i="35"/>
  <c r="M11" i="14"/>
  <c r="J11" i="14"/>
  <c r="K11" i="26"/>
  <c r="N11" i="26"/>
  <c r="D11" i="17"/>
  <c r="D11" i="35"/>
  <c r="M11" i="15"/>
  <c r="J11" i="15"/>
  <c r="N11" i="24"/>
  <c r="K11" i="24"/>
  <c r="I5" i="43"/>
  <c r="I15" i="44"/>
  <c r="K11" i="38"/>
  <c r="D11" i="37"/>
  <c r="D15" i="44"/>
  <c r="I15" i="43"/>
  <c r="B5" i="41"/>
  <c r="N5" i="41" s="1"/>
  <c r="K11" i="39"/>
  <c r="I15" i="41"/>
  <c r="I25" i="44"/>
  <c r="B10" i="43"/>
  <c r="L10" i="43" s="1"/>
  <c r="I10" i="42"/>
  <c r="I25" i="43"/>
  <c r="M5" i="41"/>
  <c r="B4" i="44"/>
  <c r="K5" i="41" l="1"/>
  <c r="K10" i="43"/>
  <c r="N10" i="43"/>
  <c r="M10" i="43"/>
  <c r="I5" i="42"/>
  <c r="F22" i="43"/>
  <c r="B4" i="41" l="1"/>
  <c r="B20" i="41"/>
  <c r="B16" i="41"/>
  <c r="H25" i="43"/>
  <c r="G25" i="43"/>
  <c r="F25" i="43"/>
  <c r="H22" i="43"/>
  <c r="G22" i="43"/>
  <c r="E22" i="43"/>
  <c r="D22" i="43" s="1"/>
  <c r="E25" i="43"/>
  <c r="D25" i="43" s="1"/>
  <c r="H25" i="44"/>
  <c r="G25" i="44"/>
  <c r="F25" i="44"/>
  <c r="H22" i="44"/>
  <c r="G22" i="44"/>
  <c r="F22" i="44"/>
  <c r="E22" i="44"/>
  <c r="E25" i="44"/>
  <c r="D22" i="44" l="1"/>
  <c r="D25" i="44"/>
  <c r="B4" i="42"/>
  <c r="B7" i="44"/>
  <c r="I14" i="44"/>
  <c r="I13" i="44"/>
  <c r="I12" i="44"/>
  <c r="I11" i="44"/>
  <c r="I9" i="44"/>
  <c r="I8" i="44"/>
  <c r="I7" i="44"/>
  <c r="I6" i="44"/>
  <c r="I10" i="44" l="1"/>
  <c r="N4" i="42"/>
  <c r="I22" i="44"/>
  <c r="N4" i="44"/>
  <c r="M4" i="44"/>
  <c r="K4" i="44"/>
  <c r="I4" i="44"/>
  <c r="I4" i="43"/>
  <c r="N4" i="43"/>
  <c r="M4" i="43"/>
  <c r="K4" i="43"/>
  <c r="B7" i="42"/>
  <c r="I4" i="42"/>
  <c r="I5" i="44" l="1"/>
  <c r="L4" i="43"/>
  <c r="L4" i="44"/>
  <c r="B9" i="44"/>
  <c r="N9" i="44" s="1"/>
  <c r="F25" i="41"/>
  <c r="L7" i="42"/>
  <c r="B27" i="44"/>
  <c r="M27" i="44" s="1"/>
  <c r="B26" i="44"/>
  <c r="M26" i="44" s="1"/>
  <c r="B24" i="44"/>
  <c r="M24" i="44" s="1"/>
  <c r="B23" i="44"/>
  <c r="M23" i="44" s="1"/>
  <c r="B21" i="44"/>
  <c r="M21" i="44" s="1"/>
  <c r="B20" i="44"/>
  <c r="M20" i="44" s="1"/>
  <c r="B19" i="44"/>
  <c r="B17" i="44"/>
  <c r="B18" i="44" s="1"/>
  <c r="M16" i="44"/>
  <c r="B14" i="44"/>
  <c r="M14" i="44" s="1"/>
  <c r="B13" i="44"/>
  <c r="M13" i="44" s="1"/>
  <c r="B12" i="44"/>
  <c r="B11" i="44"/>
  <c r="B8" i="44"/>
  <c r="M8" i="44" s="1"/>
  <c r="M7" i="44"/>
  <c r="B6" i="44"/>
  <c r="I27" i="42"/>
  <c r="B27" i="42"/>
  <c r="M27" i="42" s="1"/>
  <c r="I26" i="42"/>
  <c r="B26" i="42"/>
  <c r="M26" i="42" s="1"/>
  <c r="H25" i="42"/>
  <c r="G25" i="42"/>
  <c r="F25" i="42"/>
  <c r="E25" i="42"/>
  <c r="D25" i="42" s="1"/>
  <c r="I24" i="42"/>
  <c r="B24" i="42"/>
  <c r="K24" i="42" s="1"/>
  <c r="I23" i="42"/>
  <c r="B23" i="42"/>
  <c r="M23" i="42" s="1"/>
  <c r="H22" i="42"/>
  <c r="G22" i="42"/>
  <c r="F22" i="42"/>
  <c r="E22" i="42"/>
  <c r="D22" i="42" s="1"/>
  <c r="I21" i="42"/>
  <c r="B21" i="42"/>
  <c r="M21" i="42" s="1"/>
  <c r="I20" i="42"/>
  <c r="B20" i="42"/>
  <c r="K20" i="42" s="1"/>
  <c r="I19" i="42"/>
  <c r="B19" i="42"/>
  <c r="M19" i="42" s="1"/>
  <c r="I17" i="42"/>
  <c r="B17" i="42"/>
  <c r="K17" i="42" s="1"/>
  <c r="I16" i="42"/>
  <c r="I18" i="42" s="1"/>
  <c r="B16" i="42"/>
  <c r="B14" i="42"/>
  <c r="K14" i="42" s="1"/>
  <c r="B13" i="42"/>
  <c r="M13" i="42" s="1"/>
  <c r="B11" i="42"/>
  <c r="B9" i="42"/>
  <c r="K9" i="42" s="1"/>
  <c r="B8" i="42"/>
  <c r="M8" i="42" s="1"/>
  <c r="N7" i="42"/>
  <c r="B6" i="42"/>
  <c r="M4" i="42"/>
  <c r="B15" i="44" l="1"/>
  <c r="L18" i="44"/>
  <c r="K18" i="44"/>
  <c r="N18" i="44"/>
  <c r="M18" i="44"/>
  <c r="B18" i="42"/>
  <c r="M6" i="42"/>
  <c r="B10" i="42"/>
  <c r="I15" i="42"/>
  <c r="L18" i="42"/>
  <c r="B10" i="44"/>
  <c r="M12" i="44"/>
  <c r="L12" i="44"/>
  <c r="M11" i="44"/>
  <c r="M16" i="42"/>
  <c r="M19" i="44"/>
  <c r="M17" i="44"/>
  <c r="M11" i="42"/>
  <c r="K12" i="42"/>
  <c r="M6" i="44"/>
  <c r="L20" i="42"/>
  <c r="L12" i="42"/>
  <c r="L9" i="42"/>
  <c r="I25" i="42"/>
  <c r="N13" i="44"/>
  <c r="L26" i="44"/>
  <c r="L8" i="44"/>
  <c r="N24" i="44"/>
  <c r="L23" i="44"/>
  <c r="L20" i="44"/>
  <c r="L6" i="44"/>
  <c r="L11" i="44"/>
  <c r="N12" i="44"/>
  <c r="L21" i="44"/>
  <c r="N23" i="44"/>
  <c r="N11" i="44"/>
  <c r="N21" i="44"/>
  <c r="N14" i="44"/>
  <c r="K20" i="44"/>
  <c r="K26" i="44"/>
  <c r="L23" i="42"/>
  <c r="L8" i="42"/>
  <c r="N21" i="42"/>
  <c r="L26" i="42"/>
  <c r="N13" i="42"/>
  <c r="B22" i="42"/>
  <c r="M22" i="42" s="1"/>
  <c r="N11" i="42"/>
  <c r="L13" i="42"/>
  <c r="N16" i="42"/>
  <c r="N24" i="42"/>
  <c r="K26" i="42"/>
  <c r="N12" i="42"/>
  <c r="L17" i="42"/>
  <c r="N17" i="42"/>
  <c r="N27" i="42"/>
  <c r="L7" i="44"/>
  <c r="K7" i="44"/>
  <c r="L14" i="44"/>
  <c r="L16" i="44"/>
  <c r="K17" i="44"/>
  <c r="N19" i="44"/>
  <c r="N20" i="44"/>
  <c r="L24" i="44"/>
  <c r="N27" i="44"/>
  <c r="N6" i="44"/>
  <c r="N7" i="44"/>
  <c r="N8" i="44"/>
  <c r="K12" i="44"/>
  <c r="L13" i="44"/>
  <c r="K14" i="44"/>
  <c r="N16" i="44"/>
  <c r="N17" i="44"/>
  <c r="K24" i="44"/>
  <c r="N26" i="44"/>
  <c r="L17" i="44"/>
  <c r="L19" i="44"/>
  <c r="B25" i="44"/>
  <c r="L27" i="44"/>
  <c r="M9" i="44"/>
  <c r="K9" i="44"/>
  <c r="L9" i="44"/>
  <c r="H25" i="41"/>
  <c r="I27" i="41"/>
  <c r="I12" i="41"/>
  <c r="F22" i="41"/>
  <c r="B9" i="41"/>
  <c r="M9" i="41" s="1"/>
  <c r="I7" i="41"/>
  <c r="B21" i="41"/>
  <c r="I11" i="41"/>
  <c r="B23" i="41"/>
  <c r="E22" i="41"/>
  <c r="D22" i="41" s="1"/>
  <c r="B13" i="41"/>
  <c r="N13" i="41" s="1"/>
  <c r="N8" i="41"/>
  <c r="I24" i="41"/>
  <c r="I14" i="41"/>
  <c r="I9" i="41"/>
  <c r="B27" i="41"/>
  <c r="B17" i="41"/>
  <c r="B18" i="41" s="1"/>
  <c r="B12" i="41"/>
  <c r="B7" i="41"/>
  <c r="I23" i="41"/>
  <c r="G22" i="41"/>
  <c r="B19" i="41"/>
  <c r="I13" i="41"/>
  <c r="I8" i="41"/>
  <c r="B26" i="41"/>
  <c r="E25" i="41"/>
  <c r="D25" i="41" s="1"/>
  <c r="B11" i="41"/>
  <c r="B6" i="41"/>
  <c r="L16" i="41"/>
  <c r="B24" i="41"/>
  <c r="B14" i="41"/>
  <c r="H22" i="41"/>
  <c r="I26" i="41"/>
  <c r="G25" i="41"/>
  <c r="I6" i="41"/>
  <c r="K7" i="42"/>
  <c r="K6" i="44"/>
  <c r="K8" i="44"/>
  <c r="K11" i="44"/>
  <c r="K13" i="44"/>
  <c r="K16" i="44"/>
  <c r="K19" i="44"/>
  <c r="K21" i="44"/>
  <c r="B22" i="44"/>
  <c r="K23" i="44"/>
  <c r="K27" i="44"/>
  <c r="L4" i="42"/>
  <c r="N26" i="42"/>
  <c r="B25" i="42"/>
  <c r="N25" i="42" s="1"/>
  <c r="L27" i="42"/>
  <c r="N23" i="42"/>
  <c r="L24" i="42"/>
  <c r="L19" i="42"/>
  <c r="N20" i="42"/>
  <c r="N19" i="42"/>
  <c r="L16" i="42"/>
  <c r="L21" i="42"/>
  <c r="L6" i="42"/>
  <c r="N8" i="42"/>
  <c r="N9" i="42"/>
  <c r="L14" i="42"/>
  <c r="N6" i="42"/>
  <c r="N14" i="42"/>
  <c r="L11" i="42"/>
  <c r="K4" i="42"/>
  <c r="K6" i="42"/>
  <c r="M7" i="42"/>
  <c r="K8" i="42"/>
  <c r="M9" i="42"/>
  <c r="K11" i="42"/>
  <c r="M12" i="42"/>
  <c r="K13" i="42"/>
  <c r="M14" i="42"/>
  <c r="K16" i="42"/>
  <c r="M17" i="42"/>
  <c r="K19" i="42"/>
  <c r="M20" i="42"/>
  <c r="K21" i="42"/>
  <c r="K23" i="42"/>
  <c r="M24" i="42"/>
  <c r="K27" i="42"/>
  <c r="I22" i="42"/>
  <c r="L22" i="42" s="1"/>
  <c r="K25" i="42" l="1"/>
  <c r="L25" i="42"/>
  <c r="B5" i="44"/>
  <c r="N10" i="44"/>
  <c r="K10" i="44"/>
  <c r="M10" i="44"/>
  <c r="L10" i="44"/>
  <c r="L15" i="42"/>
  <c r="B15" i="42"/>
  <c r="N18" i="42"/>
  <c r="M18" i="42"/>
  <c r="K18" i="42"/>
  <c r="K22" i="42"/>
  <c r="M25" i="42"/>
  <c r="M10" i="42"/>
  <c r="K10" i="42"/>
  <c r="N10" i="42"/>
  <c r="L10" i="42"/>
  <c r="N22" i="42"/>
  <c r="N22" i="44"/>
  <c r="M22" i="44"/>
  <c r="K22" i="44"/>
  <c r="L22" i="44"/>
  <c r="L25" i="44"/>
  <c r="M25" i="44"/>
  <c r="K25" i="44"/>
  <c r="N25" i="44"/>
  <c r="B15" i="41"/>
  <c r="K18" i="41"/>
  <c r="N18" i="41"/>
  <c r="M18" i="41"/>
  <c r="L18" i="41"/>
  <c r="L15" i="44"/>
  <c r="K15" i="44"/>
  <c r="N15" i="44"/>
  <c r="M15" i="44"/>
  <c r="I10" i="41"/>
  <c r="I5" i="41" s="1"/>
  <c r="L5" i="41" s="1"/>
  <c r="B10" i="41"/>
  <c r="K21" i="41"/>
  <c r="K17" i="41"/>
  <c r="K11" i="41"/>
  <c r="B25" i="41"/>
  <c r="N25" i="41" s="1"/>
  <c r="L12" i="41"/>
  <c r="L8" i="41"/>
  <c r="I25" i="41"/>
  <c r="L9" i="41"/>
  <c r="N9" i="41"/>
  <c r="K9" i="41"/>
  <c r="L21" i="41"/>
  <c r="L11" i="41"/>
  <c r="N21" i="41"/>
  <c r="M21" i="41"/>
  <c r="L14" i="41"/>
  <c r="I22" i="41"/>
  <c r="L23" i="41"/>
  <c r="L6" i="41"/>
  <c r="M14" i="41"/>
  <c r="N14" i="41"/>
  <c r="N11" i="41"/>
  <c r="M11" i="41"/>
  <c r="L13" i="41"/>
  <c r="M13" i="41"/>
  <c r="L24" i="41"/>
  <c r="L17" i="41"/>
  <c r="K13" i="41"/>
  <c r="M24" i="41"/>
  <c r="N24" i="41"/>
  <c r="N19" i="41"/>
  <c r="L19" i="41"/>
  <c r="M19" i="41"/>
  <c r="N16" i="41"/>
  <c r="K16" i="41"/>
  <c r="M16" i="41"/>
  <c r="K8" i="41"/>
  <c r="K14" i="41"/>
  <c r="K19" i="41"/>
  <c r="L26" i="41"/>
  <c r="K26" i="41"/>
  <c r="N26" i="41"/>
  <c r="M26" i="41"/>
  <c r="K7" i="41"/>
  <c r="L7" i="41"/>
  <c r="N7" i="41"/>
  <c r="M7" i="41"/>
  <c r="M17" i="41"/>
  <c r="N17" i="41"/>
  <c r="N23" i="41"/>
  <c r="B22" i="41"/>
  <c r="K22" i="41" s="1"/>
  <c r="N6" i="41"/>
  <c r="K6" i="41"/>
  <c r="M6" i="41"/>
  <c r="K12" i="41"/>
  <c r="N12" i="41"/>
  <c r="M12" i="41"/>
  <c r="K27" i="41"/>
  <c r="L27" i="41"/>
  <c r="M27" i="41"/>
  <c r="N27" i="41"/>
  <c r="L20" i="41"/>
  <c r="K20" i="41"/>
  <c r="M20" i="41"/>
  <c r="N20" i="41"/>
  <c r="K23" i="41"/>
  <c r="M23" i="41"/>
  <c r="M8" i="41"/>
  <c r="K24" i="41"/>
  <c r="L25" i="41" l="1"/>
  <c r="M22" i="41"/>
  <c r="K15" i="42"/>
  <c r="M15" i="42"/>
  <c r="N15" i="42"/>
  <c r="M5" i="42"/>
  <c r="K5" i="42"/>
  <c r="N5" i="42"/>
  <c r="L5" i="42"/>
  <c r="M25" i="41"/>
  <c r="N5" i="44"/>
  <c r="K5" i="44"/>
  <c r="M5" i="44"/>
  <c r="L5" i="44"/>
  <c r="L22" i="41"/>
  <c r="N22" i="41"/>
  <c r="M15" i="41"/>
  <c r="K15" i="41"/>
  <c r="N15" i="41"/>
  <c r="L15" i="41"/>
  <c r="K25" i="41"/>
  <c r="M10" i="41"/>
  <c r="N10" i="41"/>
  <c r="K10" i="41"/>
  <c r="L10" i="41"/>
  <c r="E18" i="39" l="1"/>
  <c r="F18" i="39"/>
  <c r="G18" i="39"/>
  <c r="H18" i="39"/>
  <c r="M18" i="39" s="1"/>
  <c r="I23" i="39"/>
  <c r="I22" i="39"/>
  <c r="H21" i="39"/>
  <c r="F21" i="39"/>
  <c r="E21" i="39"/>
  <c r="B21" i="39"/>
  <c r="B18" i="39"/>
  <c r="I20" i="39"/>
  <c r="I19" i="39"/>
  <c r="I17" i="39"/>
  <c r="I16" i="39"/>
  <c r="I15" i="39"/>
  <c r="I13" i="39"/>
  <c r="I12" i="39"/>
  <c r="H5" i="39"/>
  <c r="G5" i="39"/>
  <c r="F5" i="39"/>
  <c r="E5" i="39"/>
  <c r="D5" i="39" s="1"/>
  <c r="B5" i="39"/>
  <c r="I4" i="39"/>
  <c r="K4" i="39"/>
  <c r="K4" i="38"/>
  <c r="B5" i="38"/>
  <c r="E21" i="38"/>
  <c r="D21" i="38" s="1"/>
  <c r="H21" i="38"/>
  <c r="G21" i="38"/>
  <c r="F21" i="38"/>
  <c r="B21" i="38"/>
  <c r="L21" i="38" s="1"/>
  <c r="G18" i="38"/>
  <c r="H18" i="38"/>
  <c r="F18" i="38"/>
  <c r="B18" i="38"/>
  <c r="L18" i="38" s="1"/>
  <c r="H5" i="38"/>
  <c r="G5" i="38"/>
  <c r="F5" i="38"/>
  <c r="E5" i="38"/>
  <c r="D5" i="38" s="1"/>
  <c r="N4" i="38"/>
  <c r="I4" i="38"/>
  <c r="I4" i="37"/>
  <c r="M5" i="38" l="1"/>
  <c r="N21" i="39"/>
  <c r="K5" i="38"/>
  <c r="N5" i="38"/>
  <c r="K18" i="38"/>
  <c r="N18" i="38"/>
  <c r="N21" i="38"/>
  <c r="K21" i="38"/>
  <c r="M5" i="39"/>
  <c r="M21" i="39"/>
  <c r="I14" i="39"/>
  <c r="L14" i="39" s="1"/>
  <c r="I11" i="39"/>
  <c r="L11" i="39" s="1"/>
  <c r="N18" i="39"/>
  <c r="K18" i="39"/>
  <c r="M18" i="38"/>
  <c r="M21" i="38"/>
  <c r="N5" i="39"/>
  <c r="K5" i="39"/>
  <c r="D21" i="39"/>
  <c r="D18" i="39"/>
  <c r="I18" i="39"/>
  <c r="L18" i="39" s="1"/>
  <c r="I21" i="39"/>
  <c r="L21" i="39" s="1"/>
  <c r="G21" i="39"/>
  <c r="K21" i="39" s="1"/>
  <c r="E18" i="38"/>
  <c r="D18" i="38" s="1"/>
  <c r="L4" i="38"/>
  <c r="B21" i="37" l="1"/>
  <c r="H21" i="37"/>
  <c r="M21" i="37" s="1"/>
  <c r="G21" i="37"/>
  <c r="F21" i="37"/>
  <c r="E21" i="37"/>
  <c r="B18" i="37"/>
  <c r="H18" i="37"/>
  <c r="G18" i="37"/>
  <c r="F18" i="37"/>
  <c r="E18" i="37"/>
  <c r="D18" i="37" s="1"/>
  <c r="H5" i="37"/>
  <c r="G5" i="37"/>
  <c r="F5" i="37"/>
  <c r="E5" i="37"/>
  <c r="D5" i="37" s="1"/>
  <c r="B5" i="37"/>
  <c r="N23" i="39"/>
  <c r="M23" i="39"/>
  <c r="K23" i="39"/>
  <c r="L23" i="39"/>
  <c r="N22" i="39"/>
  <c r="M22" i="39"/>
  <c r="K22" i="39"/>
  <c r="L22" i="39"/>
  <c r="N20" i="39"/>
  <c r="M20" i="39"/>
  <c r="L20" i="39"/>
  <c r="K20" i="39"/>
  <c r="N19" i="39"/>
  <c r="M19" i="39"/>
  <c r="L19" i="39"/>
  <c r="K19" i="39"/>
  <c r="N17" i="39"/>
  <c r="M17" i="39"/>
  <c r="K17" i="39"/>
  <c r="L17" i="39"/>
  <c r="N16" i="39"/>
  <c r="M16" i="39"/>
  <c r="K16" i="39"/>
  <c r="L16" i="39"/>
  <c r="N15" i="39"/>
  <c r="M15" i="39"/>
  <c r="L15" i="39"/>
  <c r="K15" i="39"/>
  <c r="N13" i="39"/>
  <c r="M13" i="39"/>
  <c r="L13" i="39"/>
  <c r="K13" i="39"/>
  <c r="N12" i="39"/>
  <c r="M12" i="39"/>
  <c r="K12" i="39"/>
  <c r="L12" i="39"/>
  <c r="N10" i="39"/>
  <c r="M10" i="39"/>
  <c r="K10" i="39"/>
  <c r="I10" i="39"/>
  <c r="L10" i="39" s="1"/>
  <c r="N9" i="39"/>
  <c r="M9" i="39"/>
  <c r="K9" i="39"/>
  <c r="I9" i="39"/>
  <c r="L9" i="39" s="1"/>
  <c r="N8" i="39"/>
  <c r="M8" i="39"/>
  <c r="K8" i="39"/>
  <c r="I8" i="39"/>
  <c r="L8" i="39" s="1"/>
  <c r="N7" i="39"/>
  <c r="M7" i="39"/>
  <c r="K7" i="39"/>
  <c r="I7" i="39"/>
  <c r="L7" i="39" s="1"/>
  <c r="N6" i="39"/>
  <c r="M6" i="39"/>
  <c r="K6" i="39"/>
  <c r="I6" i="39"/>
  <c r="I5" i="39" s="1"/>
  <c r="L5" i="39" s="1"/>
  <c r="N4" i="39"/>
  <c r="M4" i="39"/>
  <c r="L4" i="39"/>
  <c r="N23" i="38"/>
  <c r="M23" i="38"/>
  <c r="K23" i="38"/>
  <c r="I23" i="38"/>
  <c r="L23" i="38" s="1"/>
  <c r="N22" i="38"/>
  <c r="M22" i="38"/>
  <c r="K22" i="38"/>
  <c r="I22" i="38"/>
  <c r="L22" i="38" s="1"/>
  <c r="N20" i="38"/>
  <c r="M20" i="38"/>
  <c r="K20" i="38"/>
  <c r="I20" i="38"/>
  <c r="L20" i="38" s="1"/>
  <c r="N19" i="38"/>
  <c r="M19" i="38"/>
  <c r="K19" i="38"/>
  <c r="I19" i="38"/>
  <c r="L19" i="38" s="1"/>
  <c r="N17" i="38"/>
  <c r="M17" i="38"/>
  <c r="K17" i="38"/>
  <c r="I17" i="38"/>
  <c r="L17" i="38" s="1"/>
  <c r="N16" i="38"/>
  <c r="M16" i="38"/>
  <c r="K16" i="38"/>
  <c r="I16" i="38"/>
  <c r="L16" i="38" s="1"/>
  <c r="N15" i="38"/>
  <c r="M15" i="38"/>
  <c r="K15" i="38"/>
  <c r="I15" i="38"/>
  <c r="L15" i="38" s="1"/>
  <c r="N13" i="38"/>
  <c r="M13" i="38"/>
  <c r="K13" i="38"/>
  <c r="I13" i="38"/>
  <c r="L13" i="38" s="1"/>
  <c r="N12" i="38"/>
  <c r="M12" i="38"/>
  <c r="K12" i="38"/>
  <c r="I12" i="38"/>
  <c r="N10" i="38"/>
  <c r="M10" i="38"/>
  <c r="K10" i="38"/>
  <c r="I10" i="38"/>
  <c r="L10" i="38" s="1"/>
  <c r="N9" i="38"/>
  <c r="M9" i="38"/>
  <c r="K9" i="38"/>
  <c r="I9" i="38"/>
  <c r="L9" i="38" s="1"/>
  <c r="N8" i="38"/>
  <c r="M8" i="38"/>
  <c r="K8" i="38"/>
  <c r="I8" i="38"/>
  <c r="L8" i="38" s="1"/>
  <c r="N7" i="38"/>
  <c r="M7" i="38"/>
  <c r="K7" i="38"/>
  <c r="I7" i="38"/>
  <c r="L7" i="38" s="1"/>
  <c r="N6" i="38"/>
  <c r="M6" i="38"/>
  <c r="K6" i="38"/>
  <c r="I6" i="38"/>
  <c r="M4" i="38"/>
  <c r="N21" i="37" l="1"/>
  <c r="K21" i="37"/>
  <c r="M5" i="37"/>
  <c r="M18" i="37"/>
  <c r="L12" i="38"/>
  <c r="I14" i="38"/>
  <c r="L14" i="38" s="1"/>
  <c r="L6" i="38"/>
  <c r="I5" i="38"/>
  <c r="L5" i="38" s="1"/>
  <c r="K5" i="37"/>
  <c r="N5" i="37"/>
  <c r="K18" i="37"/>
  <c r="N18" i="37"/>
  <c r="D21" i="37"/>
  <c r="L6" i="39"/>
  <c r="N23" i="37"/>
  <c r="M23" i="37"/>
  <c r="K23" i="37"/>
  <c r="I23" i="37"/>
  <c r="L23" i="37" s="1"/>
  <c r="N22" i="37"/>
  <c r="M22" i="37"/>
  <c r="K22" i="37"/>
  <c r="I22" i="37"/>
  <c r="N20" i="37"/>
  <c r="M20" i="37"/>
  <c r="K20" i="37"/>
  <c r="I20" i="37"/>
  <c r="N19" i="37"/>
  <c r="M19" i="37"/>
  <c r="K19" i="37"/>
  <c r="I19" i="37"/>
  <c r="L19" i="37" s="1"/>
  <c r="N17" i="37"/>
  <c r="M17" i="37"/>
  <c r="K17" i="37"/>
  <c r="I17" i="37"/>
  <c r="L17" i="37" s="1"/>
  <c r="N16" i="37"/>
  <c r="M16" i="37"/>
  <c r="K16" i="37"/>
  <c r="I16" i="37"/>
  <c r="L16" i="37" s="1"/>
  <c r="N15" i="37"/>
  <c r="M15" i="37"/>
  <c r="K15" i="37"/>
  <c r="I15" i="37"/>
  <c r="L15" i="37" s="1"/>
  <c r="N13" i="37"/>
  <c r="M13" i="37"/>
  <c r="K13" i="37"/>
  <c r="I13" i="37"/>
  <c r="L13" i="37" s="1"/>
  <c r="N12" i="37"/>
  <c r="M12" i="37"/>
  <c r="K12" i="37"/>
  <c r="I12" i="37"/>
  <c r="N10" i="37"/>
  <c r="M10" i="37"/>
  <c r="K10" i="37"/>
  <c r="I10" i="37"/>
  <c r="L10" i="37" s="1"/>
  <c r="N9" i="37"/>
  <c r="M9" i="37"/>
  <c r="K9" i="37"/>
  <c r="I9" i="37"/>
  <c r="L9" i="37" s="1"/>
  <c r="N8" i="37"/>
  <c r="M8" i="37"/>
  <c r="K8" i="37"/>
  <c r="I8" i="37"/>
  <c r="L8" i="37" s="1"/>
  <c r="N7" i="37"/>
  <c r="M7" i="37"/>
  <c r="K7" i="37"/>
  <c r="I7" i="37"/>
  <c r="L7" i="37" s="1"/>
  <c r="N6" i="37"/>
  <c r="M6" i="37"/>
  <c r="K6" i="37"/>
  <c r="I6" i="37"/>
  <c r="N4" i="37"/>
  <c r="M4" i="37"/>
  <c r="K4" i="37"/>
  <c r="L4" i="37"/>
  <c r="I11" i="38" l="1"/>
  <c r="L11" i="38" s="1"/>
  <c r="L6" i="37"/>
  <c r="I5" i="37"/>
  <c r="L5" i="37" s="1"/>
  <c r="L12" i="37"/>
  <c r="I11" i="37"/>
  <c r="L11" i="37" s="1"/>
  <c r="I14" i="37"/>
  <c r="L14" i="37" s="1"/>
  <c r="L22" i="37"/>
  <c r="I21" i="37"/>
  <c r="L21" i="37" s="1"/>
  <c r="L20" i="37"/>
  <c r="I18" i="37"/>
  <c r="L18" i="37" s="1"/>
  <c r="I4" i="36" l="1"/>
  <c r="I23" i="36"/>
  <c r="I22" i="36"/>
  <c r="I20" i="36"/>
  <c r="I19" i="36"/>
  <c r="I17" i="36"/>
  <c r="I16" i="36"/>
  <c r="I15" i="36"/>
  <c r="I13" i="36"/>
  <c r="I12" i="36"/>
  <c r="I10" i="36"/>
  <c r="I9" i="36"/>
  <c r="I8" i="36"/>
  <c r="I7" i="36"/>
  <c r="I7" i="35"/>
  <c r="I6" i="36"/>
  <c r="I14" i="36" l="1"/>
  <c r="L14" i="36" s="1"/>
  <c r="I11" i="36"/>
  <c r="L11" i="36" s="1"/>
  <c r="K4" i="36"/>
  <c r="N23" i="36"/>
  <c r="M23" i="36"/>
  <c r="K23" i="36"/>
  <c r="L23" i="36"/>
  <c r="N22" i="36"/>
  <c r="M22" i="36"/>
  <c r="K22" i="36"/>
  <c r="L22" i="36"/>
  <c r="N20" i="36"/>
  <c r="M20" i="36"/>
  <c r="K20" i="36"/>
  <c r="L20" i="36"/>
  <c r="N19" i="36"/>
  <c r="M19" i="36"/>
  <c r="K19" i="36"/>
  <c r="L19" i="36"/>
  <c r="N17" i="36"/>
  <c r="M17" i="36"/>
  <c r="K17" i="36"/>
  <c r="L17" i="36"/>
  <c r="N16" i="36"/>
  <c r="M16" i="36"/>
  <c r="K16" i="36"/>
  <c r="L16" i="36"/>
  <c r="N15" i="36"/>
  <c r="M15" i="36"/>
  <c r="K15" i="36"/>
  <c r="L15" i="36"/>
  <c r="N13" i="36"/>
  <c r="M13" i="36"/>
  <c r="K13" i="36"/>
  <c r="L13" i="36"/>
  <c r="N12" i="36"/>
  <c r="M12" i="36"/>
  <c r="K12" i="36"/>
  <c r="L12" i="36"/>
  <c r="N10" i="36"/>
  <c r="M10" i="36"/>
  <c r="K10" i="36"/>
  <c r="L10" i="36"/>
  <c r="N9" i="36"/>
  <c r="M9" i="36"/>
  <c r="K9" i="36"/>
  <c r="L9" i="36"/>
  <c r="N8" i="36"/>
  <c r="M8" i="36"/>
  <c r="K8" i="36"/>
  <c r="L8" i="36"/>
  <c r="N7" i="36"/>
  <c r="M7" i="36"/>
  <c r="K7" i="36"/>
  <c r="L7" i="36"/>
  <c r="N6" i="36"/>
  <c r="M6" i="36"/>
  <c r="K6" i="36"/>
  <c r="L6" i="36"/>
  <c r="M4" i="36"/>
  <c r="L4" i="36" l="1"/>
  <c r="N4" i="36"/>
  <c r="N4" i="35" l="1"/>
  <c r="B21" i="33" l="1"/>
  <c r="B18" i="33"/>
  <c r="B5" i="33"/>
  <c r="N23" i="35" l="1"/>
  <c r="M23" i="35"/>
  <c r="K23" i="35"/>
  <c r="I23" i="35"/>
  <c r="L23" i="35" s="1"/>
  <c r="N22" i="35"/>
  <c r="M22" i="35"/>
  <c r="K22" i="35"/>
  <c r="I22" i="35"/>
  <c r="N20" i="35"/>
  <c r="M20" i="35"/>
  <c r="K20" i="35"/>
  <c r="I20" i="35"/>
  <c r="L20" i="35" s="1"/>
  <c r="N19" i="35"/>
  <c r="M19" i="35"/>
  <c r="K19" i="35"/>
  <c r="I19" i="35"/>
  <c r="N17" i="35"/>
  <c r="M17" i="35"/>
  <c r="K17" i="35"/>
  <c r="I17" i="35"/>
  <c r="L17" i="35" s="1"/>
  <c r="N16" i="35"/>
  <c r="M16" i="35"/>
  <c r="K16" i="35"/>
  <c r="I16" i="35"/>
  <c r="L16" i="35" s="1"/>
  <c r="N15" i="35"/>
  <c r="M15" i="35"/>
  <c r="K15" i="35"/>
  <c r="I15" i="35"/>
  <c r="L15" i="35" s="1"/>
  <c r="N13" i="35"/>
  <c r="M13" i="35"/>
  <c r="K13" i="35"/>
  <c r="I13" i="35"/>
  <c r="L13" i="35" s="1"/>
  <c r="N12" i="35"/>
  <c r="M12" i="35"/>
  <c r="K12" i="35"/>
  <c r="I12" i="35"/>
  <c r="I14" i="35" s="1"/>
  <c r="N10" i="35"/>
  <c r="M10" i="35"/>
  <c r="K10" i="35"/>
  <c r="I10" i="35"/>
  <c r="L10" i="35" s="1"/>
  <c r="N9" i="35"/>
  <c r="M9" i="35"/>
  <c r="K9" i="35"/>
  <c r="I9" i="35"/>
  <c r="L9" i="35" s="1"/>
  <c r="N8" i="35"/>
  <c r="M8" i="35"/>
  <c r="K8" i="35"/>
  <c r="I8" i="35"/>
  <c r="L8" i="35" s="1"/>
  <c r="N7" i="35"/>
  <c r="M7" i="35"/>
  <c r="K7" i="35"/>
  <c r="L7" i="35"/>
  <c r="N6" i="35"/>
  <c r="M6" i="35"/>
  <c r="K6" i="35"/>
  <c r="I6" i="35"/>
  <c r="M4" i="35"/>
  <c r="K4" i="35"/>
  <c r="I4" i="35"/>
  <c r="I11" i="35" l="1"/>
  <c r="L11" i="35" s="1"/>
  <c r="L14" i="35"/>
  <c r="L6" i="35"/>
  <c r="L12" i="35"/>
  <c r="L19" i="35"/>
  <c r="L22" i="35"/>
  <c r="L4" i="35"/>
  <c r="M6" i="33"/>
  <c r="H6" i="33"/>
  <c r="K6" i="33" s="1"/>
  <c r="L6" i="33"/>
  <c r="H7" i="33"/>
  <c r="K7" i="33" s="1"/>
  <c r="J7" i="33"/>
  <c r="L7" i="33"/>
  <c r="M7" i="33"/>
  <c r="M8" i="33"/>
  <c r="H8" i="33"/>
  <c r="K8" i="33" s="1"/>
  <c r="L8" i="33"/>
  <c r="M9" i="33"/>
  <c r="H9" i="33"/>
  <c r="K9" i="33" s="1"/>
  <c r="J9" i="33"/>
  <c r="L9" i="33"/>
  <c r="M10" i="33"/>
  <c r="H10" i="33"/>
  <c r="K10" i="33" s="1"/>
  <c r="L10" i="33"/>
  <c r="H12" i="33"/>
  <c r="J12" i="33"/>
  <c r="L12" i="33"/>
  <c r="M12" i="33"/>
  <c r="H13" i="33"/>
  <c r="K13" i="33" s="1"/>
  <c r="J13" i="33"/>
  <c r="L13" i="33"/>
  <c r="M13" i="33"/>
  <c r="M15" i="33"/>
  <c r="H15" i="33"/>
  <c r="L15" i="33"/>
  <c r="H16" i="33"/>
  <c r="K16" i="33" s="1"/>
  <c r="J16" i="33"/>
  <c r="L16" i="33"/>
  <c r="M16" i="33"/>
  <c r="M17" i="33"/>
  <c r="H17" i="33"/>
  <c r="L17" i="33"/>
  <c r="J19" i="33"/>
  <c r="H19" i="33"/>
  <c r="K19" i="33" s="1"/>
  <c r="L19" i="33"/>
  <c r="M19" i="33"/>
  <c r="H20" i="33"/>
  <c r="K20" i="33" s="1"/>
  <c r="J20" i="33"/>
  <c r="L20" i="33"/>
  <c r="M20" i="33"/>
  <c r="M22" i="33"/>
  <c r="H22" i="33"/>
  <c r="H23" i="33"/>
  <c r="K23" i="33" s="1"/>
  <c r="J23" i="33"/>
  <c r="L23" i="33"/>
  <c r="M23" i="33"/>
  <c r="K12" i="33" l="1"/>
  <c r="H14" i="33"/>
  <c r="L22" i="33"/>
  <c r="K17" i="33"/>
  <c r="K15" i="33"/>
  <c r="J10" i="33"/>
  <c r="J8" i="33"/>
  <c r="J6" i="33"/>
  <c r="J22" i="33"/>
  <c r="J17" i="33"/>
  <c r="J15" i="33"/>
  <c r="K22" i="33"/>
  <c r="M4" i="33"/>
  <c r="K14" i="33" l="1"/>
  <c r="H11" i="33"/>
  <c r="K11" i="33" s="1"/>
  <c r="H4" i="33"/>
  <c r="L4" i="33" l="1"/>
  <c r="J4" i="33"/>
  <c r="K4" i="33"/>
  <c r="M4" i="32" l="1"/>
  <c r="K4" i="31"/>
  <c r="H6" i="32"/>
  <c r="M6" i="32"/>
  <c r="H4" i="32" l="1"/>
  <c r="H7" i="32" l="1"/>
  <c r="H8" i="32"/>
  <c r="H9" i="32"/>
  <c r="H10" i="32"/>
  <c r="H12" i="32"/>
  <c r="H14" i="32" s="1"/>
  <c r="H13" i="32"/>
  <c r="H15" i="32"/>
  <c r="H16" i="32"/>
  <c r="H17" i="32"/>
  <c r="H19" i="32"/>
  <c r="H20" i="32"/>
  <c r="H22" i="32"/>
  <c r="H23" i="32"/>
  <c r="K14" i="32" l="1"/>
  <c r="H11" i="32"/>
  <c r="K11" i="32" s="1"/>
  <c r="I22" i="31"/>
  <c r="I20" i="31"/>
  <c r="I16" i="31"/>
  <c r="I15" i="31"/>
  <c r="I10" i="31"/>
  <c r="I9" i="31"/>
  <c r="I23" i="31"/>
  <c r="I17" i="31"/>
  <c r="I12" i="31"/>
  <c r="I14" i="31" s="1"/>
  <c r="I7" i="31"/>
  <c r="I19" i="31"/>
  <c r="I13" i="31"/>
  <c r="I8" i="31"/>
  <c r="I6" i="31"/>
  <c r="I4" i="31"/>
  <c r="L4" i="31" s="1"/>
  <c r="L14" i="31" l="1"/>
  <c r="I11" i="31"/>
  <c r="L11" i="31" s="1"/>
  <c r="Q13" i="31"/>
  <c r="R13" i="31" s="1"/>
  <c r="N4" i="31"/>
  <c r="L20" i="31" l="1"/>
  <c r="L17" i="31"/>
  <c r="L15" i="31"/>
  <c r="L13" i="31"/>
  <c r="L12" i="31"/>
  <c r="N23" i="31"/>
  <c r="M23" i="31"/>
  <c r="L23" i="31"/>
  <c r="K23" i="31"/>
  <c r="N22" i="31"/>
  <c r="M22" i="31"/>
  <c r="K22" i="31"/>
  <c r="L22" i="31"/>
  <c r="N20" i="31"/>
  <c r="M20" i="31"/>
  <c r="K20" i="31"/>
  <c r="N19" i="31"/>
  <c r="M19" i="31"/>
  <c r="L19" i="31"/>
  <c r="K19" i="31"/>
  <c r="N17" i="31"/>
  <c r="M17" i="31"/>
  <c r="K17" i="31"/>
  <c r="N16" i="31"/>
  <c r="M16" i="31"/>
  <c r="K16" i="31"/>
  <c r="L16" i="31"/>
  <c r="N15" i="31"/>
  <c r="M15" i="31"/>
  <c r="K15" i="31"/>
  <c r="N13" i="31"/>
  <c r="M13" i="31"/>
  <c r="K13" i="31"/>
  <c r="N12" i="31"/>
  <c r="M12" i="31"/>
  <c r="K12" i="31"/>
  <c r="N10" i="31"/>
  <c r="M10" i="31"/>
  <c r="K10" i="31"/>
  <c r="L10" i="31"/>
  <c r="N9" i="31"/>
  <c r="M9" i="31"/>
  <c r="K9" i="31"/>
  <c r="L9" i="31"/>
  <c r="N8" i="31"/>
  <c r="M8" i="31"/>
  <c r="K8" i="31"/>
  <c r="L8" i="31"/>
  <c r="N7" i="31"/>
  <c r="M7" i="31"/>
  <c r="K7" i="31"/>
  <c r="L7" i="31"/>
  <c r="N6" i="31"/>
  <c r="M6" i="31"/>
  <c r="K6" i="31"/>
  <c r="L6" i="31"/>
  <c r="M4" i="31"/>
  <c r="H4" i="16"/>
  <c r="I4" i="27" l="1"/>
  <c r="I4" i="26"/>
  <c r="N23" i="27" l="1"/>
  <c r="M23" i="27"/>
  <c r="K23" i="27"/>
  <c r="I23" i="27"/>
  <c r="L23" i="27" s="1"/>
  <c r="N22" i="27"/>
  <c r="M22" i="27"/>
  <c r="K22" i="27"/>
  <c r="I22" i="27"/>
  <c r="L22" i="27" s="1"/>
  <c r="N20" i="27"/>
  <c r="M20" i="27"/>
  <c r="K20" i="27"/>
  <c r="I20" i="27"/>
  <c r="L20" i="27" s="1"/>
  <c r="N19" i="27"/>
  <c r="M19" i="27"/>
  <c r="K19" i="27"/>
  <c r="I19" i="27"/>
  <c r="L19" i="27" s="1"/>
  <c r="N17" i="27"/>
  <c r="M17" i="27"/>
  <c r="K17" i="27"/>
  <c r="I17" i="27"/>
  <c r="L17" i="27" s="1"/>
  <c r="N16" i="27"/>
  <c r="M16" i="27"/>
  <c r="K16" i="27"/>
  <c r="I16" i="27"/>
  <c r="L16" i="27" s="1"/>
  <c r="N15" i="27"/>
  <c r="M15" i="27"/>
  <c r="K15" i="27"/>
  <c r="I15" i="27"/>
  <c r="L15" i="27" s="1"/>
  <c r="N13" i="27"/>
  <c r="M13" i="27"/>
  <c r="K13" i="27"/>
  <c r="I13" i="27"/>
  <c r="L13" i="27" s="1"/>
  <c r="N12" i="27"/>
  <c r="M12" i="27"/>
  <c r="K12" i="27"/>
  <c r="I12" i="27"/>
  <c r="N10" i="27"/>
  <c r="M10" i="27"/>
  <c r="K10" i="27"/>
  <c r="I10" i="27"/>
  <c r="L10" i="27" s="1"/>
  <c r="N9" i="27"/>
  <c r="M9" i="27"/>
  <c r="K9" i="27"/>
  <c r="I9" i="27"/>
  <c r="L9" i="27" s="1"/>
  <c r="N8" i="27"/>
  <c r="M8" i="27"/>
  <c r="K8" i="27"/>
  <c r="I8" i="27"/>
  <c r="L8" i="27" s="1"/>
  <c r="N7" i="27"/>
  <c r="M7" i="27"/>
  <c r="K7" i="27"/>
  <c r="I7" i="27"/>
  <c r="L7" i="27" s="1"/>
  <c r="N6" i="27"/>
  <c r="M6" i="27"/>
  <c r="K6" i="27"/>
  <c r="I6" i="27"/>
  <c r="L6" i="27" s="1"/>
  <c r="N4" i="27"/>
  <c r="M4" i="27"/>
  <c r="K4" i="27"/>
  <c r="L4" i="27"/>
  <c r="L12" i="27" l="1"/>
  <c r="I14" i="27"/>
  <c r="L4" i="26"/>
  <c r="I4" i="24"/>
  <c r="I11" i="27" l="1"/>
  <c r="L11" i="27" s="1"/>
  <c r="L14" i="27"/>
  <c r="I15" i="26"/>
  <c r="I23" i="26"/>
  <c r="I20" i="26"/>
  <c r="I17" i="26"/>
  <c r="I12" i="26"/>
  <c r="I14" i="26" s="1"/>
  <c r="I9" i="26"/>
  <c r="I7" i="26"/>
  <c r="I6" i="26"/>
  <c r="I22" i="26"/>
  <c r="I19" i="26"/>
  <c r="I16" i="26"/>
  <c r="I13" i="26"/>
  <c r="I10" i="26"/>
  <c r="I8" i="26"/>
  <c r="I11" i="26" l="1"/>
  <c r="L11" i="26" s="1"/>
  <c r="L14" i="26"/>
  <c r="L4" i="24"/>
  <c r="I6" i="24"/>
  <c r="L6" i="24" s="1"/>
  <c r="K4" i="24"/>
  <c r="K6" i="24"/>
  <c r="N7" i="24"/>
  <c r="N23" i="24"/>
  <c r="M23" i="24"/>
  <c r="K23" i="24"/>
  <c r="I23" i="24"/>
  <c r="L23" i="24" s="1"/>
  <c r="N22" i="24"/>
  <c r="M22" i="24"/>
  <c r="K22" i="24"/>
  <c r="I22" i="24"/>
  <c r="L22" i="24" s="1"/>
  <c r="N20" i="24"/>
  <c r="M20" i="24"/>
  <c r="K20" i="24"/>
  <c r="I20" i="24"/>
  <c r="L20" i="24" s="1"/>
  <c r="N19" i="24"/>
  <c r="M19" i="24"/>
  <c r="K19" i="24"/>
  <c r="I19" i="24"/>
  <c r="L19" i="24" s="1"/>
  <c r="N17" i="24"/>
  <c r="M17" i="24"/>
  <c r="K17" i="24"/>
  <c r="I17" i="24"/>
  <c r="L17" i="24" s="1"/>
  <c r="N16" i="24"/>
  <c r="M16" i="24"/>
  <c r="K16" i="24"/>
  <c r="I16" i="24"/>
  <c r="L16" i="24" s="1"/>
  <c r="N15" i="24"/>
  <c r="M15" i="24"/>
  <c r="K15" i="24"/>
  <c r="I15" i="24"/>
  <c r="L15" i="24" s="1"/>
  <c r="N13" i="24"/>
  <c r="M13" i="24"/>
  <c r="K13" i="24"/>
  <c r="I13" i="24"/>
  <c r="L13" i="24" s="1"/>
  <c r="N12" i="24"/>
  <c r="M12" i="24"/>
  <c r="K12" i="24"/>
  <c r="I12" i="24"/>
  <c r="N10" i="24"/>
  <c r="M10" i="24"/>
  <c r="K10" i="24"/>
  <c r="I10" i="24"/>
  <c r="L10" i="24" s="1"/>
  <c r="N9" i="24"/>
  <c r="M9" i="24"/>
  <c r="K9" i="24"/>
  <c r="I9" i="24"/>
  <c r="L9" i="24" s="1"/>
  <c r="N8" i="24"/>
  <c r="M8" i="24"/>
  <c r="K8" i="24"/>
  <c r="I8" i="24"/>
  <c r="L8" i="24" s="1"/>
  <c r="M7" i="24"/>
  <c r="K7" i="24"/>
  <c r="I7" i="24"/>
  <c r="L7" i="24" s="1"/>
  <c r="N6" i="24"/>
  <c r="M6" i="24"/>
  <c r="N4" i="24"/>
  <c r="M4" i="24"/>
  <c r="L12" i="24" l="1"/>
  <c r="I14" i="24"/>
  <c r="J23" i="15"/>
  <c r="H23" i="15"/>
  <c r="K23" i="15" s="1"/>
  <c r="J22" i="15"/>
  <c r="H22" i="15"/>
  <c r="K22" i="15" s="1"/>
  <c r="J20" i="15"/>
  <c r="H20" i="15"/>
  <c r="K20" i="15" s="1"/>
  <c r="J19" i="15"/>
  <c r="H19" i="15"/>
  <c r="K19" i="15" s="1"/>
  <c r="J17" i="15"/>
  <c r="H17" i="15"/>
  <c r="K17" i="15" s="1"/>
  <c r="J16" i="15"/>
  <c r="H16" i="15"/>
  <c r="K16" i="15" s="1"/>
  <c r="J15" i="15"/>
  <c r="H15" i="15"/>
  <c r="K15" i="15" s="1"/>
  <c r="J13" i="15"/>
  <c r="H13" i="15"/>
  <c r="K13" i="15" s="1"/>
  <c r="J12" i="15"/>
  <c r="H12" i="15"/>
  <c r="J10" i="15"/>
  <c r="H10" i="15"/>
  <c r="K10" i="15" s="1"/>
  <c r="J9" i="15"/>
  <c r="H9" i="15"/>
  <c r="K9" i="15" s="1"/>
  <c r="J8" i="15"/>
  <c r="H8" i="15"/>
  <c r="K8" i="15" s="1"/>
  <c r="J7" i="15"/>
  <c r="H7" i="15"/>
  <c r="K7" i="15" s="1"/>
  <c r="J6" i="15"/>
  <c r="H6" i="15"/>
  <c r="K6" i="15" s="1"/>
  <c r="J4" i="15"/>
  <c r="H4" i="15"/>
  <c r="K4" i="15" s="1"/>
  <c r="J23" i="16"/>
  <c r="H23" i="16"/>
  <c r="K23" i="16" s="1"/>
  <c r="J22" i="16"/>
  <c r="H22" i="16"/>
  <c r="K22" i="16" s="1"/>
  <c r="J20" i="16"/>
  <c r="H20" i="16"/>
  <c r="K20" i="16" s="1"/>
  <c r="J19" i="16"/>
  <c r="H19" i="16"/>
  <c r="K19" i="16" s="1"/>
  <c r="J17" i="16"/>
  <c r="H17" i="16"/>
  <c r="K17" i="16" s="1"/>
  <c r="J16" i="16"/>
  <c r="H16" i="16"/>
  <c r="K16" i="16" s="1"/>
  <c r="J15" i="16"/>
  <c r="H15" i="16"/>
  <c r="K15" i="16" s="1"/>
  <c r="J13" i="16"/>
  <c r="H13" i="16"/>
  <c r="K13" i="16" s="1"/>
  <c r="J12" i="16"/>
  <c r="H12" i="16"/>
  <c r="J10" i="16"/>
  <c r="H10" i="16"/>
  <c r="K10" i="16" s="1"/>
  <c r="J9" i="16"/>
  <c r="H9" i="16"/>
  <c r="K9" i="16" s="1"/>
  <c r="J8" i="16"/>
  <c r="H8" i="16"/>
  <c r="K8" i="16" s="1"/>
  <c r="J7" i="16"/>
  <c r="H7" i="16"/>
  <c r="K7" i="16" s="1"/>
  <c r="J6" i="16"/>
  <c r="H6" i="16"/>
  <c r="K6" i="16" s="1"/>
  <c r="J4" i="16"/>
  <c r="K4" i="16"/>
  <c r="K23" i="17"/>
  <c r="I23" i="17"/>
  <c r="L23" i="17" s="1"/>
  <c r="K22" i="17"/>
  <c r="I22" i="17"/>
  <c r="L22" i="17" s="1"/>
  <c r="K20" i="17"/>
  <c r="I20" i="17"/>
  <c r="L20" i="17" s="1"/>
  <c r="K19" i="17"/>
  <c r="I19" i="17"/>
  <c r="L19" i="17" s="1"/>
  <c r="K17" i="17"/>
  <c r="I17" i="17"/>
  <c r="L17" i="17" s="1"/>
  <c r="K16" i="17"/>
  <c r="I16" i="17"/>
  <c r="L16" i="17" s="1"/>
  <c r="K15" i="17"/>
  <c r="I15" i="17"/>
  <c r="L15" i="17" s="1"/>
  <c r="K13" i="17"/>
  <c r="I13" i="17"/>
  <c r="L13" i="17" s="1"/>
  <c r="K12" i="17"/>
  <c r="I12" i="17"/>
  <c r="K10" i="17"/>
  <c r="I10" i="17"/>
  <c r="L10" i="17" s="1"/>
  <c r="K9" i="17"/>
  <c r="I9" i="17"/>
  <c r="L9" i="17" s="1"/>
  <c r="K8" i="17"/>
  <c r="I8" i="17"/>
  <c r="L8" i="17" s="1"/>
  <c r="K7" i="17"/>
  <c r="I7" i="17"/>
  <c r="L7" i="17" s="1"/>
  <c r="K6" i="17"/>
  <c r="I6" i="17"/>
  <c r="L6" i="17" s="1"/>
  <c r="K4" i="17"/>
  <c r="I4" i="17"/>
  <c r="L4" i="17" s="1"/>
  <c r="K23" i="18"/>
  <c r="I23" i="18"/>
  <c r="L23" i="18" s="1"/>
  <c r="K22" i="18"/>
  <c r="I22" i="18"/>
  <c r="L22" i="18" s="1"/>
  <c r="K20" i="18"/>
  <c r="I20" i="18"/>
  <c r="L20" i="18" s="1"/>
  <c r="K19" i="18"/>
  <c r="I19" i="18"/>
  <c r="L19" i="18" s="1"/>
  <c r="K17" i="18"/>
  <c r="I17" i="18"/>
  <c r="L17" i="18" s="1"/>
  <c r="K16" i="18"/>
  <c r="I16" i="18"/>
  <c r="L16" i="18" s="1"/>
  <c r="K15" i="18"/>
  <c r="I15" i="18"/>
  <c r="L15" i="18" s="1"/>
  <c r="K13" i="18"/>
  <c r="I13" i="18"/>
  <c r="L13" i="18" s="1"/>
  <c r="K12" i="18"/>
  <c r="I12" i="18"/>
  <c r="K10" i="18"/>
  <c r="I10" i="18"/>
  <c r="L10" i="18" s="1"/>
  <c r="K9" i="18"/>
  <c r="I9" i="18"/>
  <c r="L9" i="18" s="1"/>
  <c r="K8" i="18"/>
  <c r="I8" i="18"/>
  <c r="L8" i="18" s="1"/>
  <c r="K7" i="18"/>
  <c r="I7" i="18"/>
  <c r="L7" i="18" s="1"/>
  <c r="K6" i="18"/>
  <c r="I6" i="18"/>
  <c r="L6" i="18" s="1"/>
  <c r="K4" i="18"/>
  <c r="I4" i="18"/>
  <c r="L4" i="18" s="1"/>
  <c r="K23" i="21"/>
  <c r="I23" i="21"/>
  <c r="L23" i="21" s="1"/>
  <c r="K22" i="21"/>
  <c r="I22" i="21"/>
  <c r="L22" i="21" s="1"/>
  <c r="K20" i="21"/>
  <c r="I20" i="21"/>
  <c r="L20" i="21" s="1"/>
  <c r="K19" i="21"/>
  <c r="I19" i="21"/>
  <c r="L19" i="21" s="1"/>
  <c r="K17" i="21"/>
  <c r="I17" i="21"/>
  <c r="L17" i="21" s="1"/>
  <c r="K16" i="21"/>
  <c r="I16" i="21"/>
  <c r="L16" i="21" s="1"/>
  <c r="K15" i="21"/>
  <c r="I15" i="21"/>
  <c r="L15" i="21" s="1"/>
  <c r="K13" i="21"/>
  <c r="I13" i="21"/>
  <c r="L13" i="21" s="1"/>
  <c r="K12" i="21"/>
  <c r="I12" i="21"/>
  <c r="K10" i="21"/>
  <c r="I10" i="21"/>
  <c r="L10" i="21" s="1"/>
  <c r="K9" i="21"/>
  <c r="I9" i="21"/>
  <c r="L9" i="21" s="1"/>
  <c r="K8" i="21"/>
  <c r="I8" i="21"/>
  <c r="L8" i="21" s="1"/>
  <c r="K7" i="21"/>
  <c r="I7" i="21"/>
  <c r="L7" i="21" s="1"/>
  <c r="K6" i="21"/>
  <c r="I6" i="21"/>
  <c r="L6" i="21" s="1"/>
  <c r="K4" i="21"/>
  <c r="I4" i="21"/>
  <c r="L4" i="21" s="1"/>
  <c r="K23" i="22"/>
  <c r="I23" i="22"/>
  <c r="L23" i="22" s="1"/>
  <c r="K22" i="22"/>
  <c r="I22" i="22"/>
  <c r="L22" i="22" s="1"/>
  <c r="K20" i="22"/>
  <c r="I20" i="22"/>
  <c r="L20" i="22" s="1"/>
  <c r="K19" i="22"/>
  <c r="I19" i="22"/>
  <c r="L19" i="22" s="1"/>
  <c r="K17" i="22"/>
  <c r="I17" i="22"/>
  <c r="L17" i="22" s="1"/>
  <c r="K16" i="22"/>
  <c r="I16" i="22"/>
  <c r="L16" i="22" s="1"/>
  <c r="K15" i="22"/>
  <c r="I15" i="22"/>
  <c r="L15" i="22" s="1"/>
  <c r="K13" i="22"/>
  <c r="I13" i="22"/>
  <c r="L13" i="22" s="1"/>
  <c r="K12" i="22"/>
  <c r="I12" i="22"/>
  <c r="K10" i="22"/>
  <c r="I10" i="22"/>
  <c r="L10" i="22" s="1"/>
  <c r="K9" i="22"/>
  <c r="I9" i="22"/>
  <c r="L9" i="22" s="1"/>
  <c r="K8" i="22"/>
  <c r="I8" i="22"/>
  <c r="L8" i="22" s="1"/>
  <c r="K7" i="22"/>
  <c r="I7" i="22"/>
  <c r="L7" i="22" s="1"/>
  <c r="K6" i="22"/>
  <c r="I6" i="22"/>
  <c r="L6" i="22" s="1"/>
  <c r="K4" i="22"/>
  <c r="I4" i="22"/>
  <c r="L4" i="22" s="1"/>
  <c r="J23" i="14"/>
  <c r="H23" i="14"/>
  <c r="K23" i="14" s="1"/>
  <c r="J22" i="14"/>
  <c r="H22" i="14"/>
  <c r="K22" i="14" s="1"/>
  <c r="J20" i="14"/>
  <c r="H20" i="14"/>
  <c r="K20" i="14" s="1"/>
  <c r="J19" i="14"/>
  <c r="H19" i="14"/>
  <c r="K19" i="14" s="1"/>
  <c r="J17" i="14"/>
  <c r="H17" i="14"/>
  <c r="K17" i="14" s="1"/>
  <c r="J16" i="14"/>
  <c r="H16" i="14"/>
  <c r="K16" i="14" s="1"/>
  <c r="J15" i="14"/>
  <c r="H15" i="14"/>
  <c r="K15" i="14" s="1"/>
  <c r="J13" i="14"/>
  <c r="H13" i="14"/>
  <c r="K13" i="14" s="1"/>
  <c r="J12" i="14"/>
  <c r="H12" i="14"/>
  <c r="J10" i="14"/>
  <c r="H10" i="14"/>
  <c r="K10" i="14" s="1"/>
  <c r="J9" i="14"/>
  <c r="H9" i="14"/>
  <c r="K9" i="14" s="1"/>
  <c r="J8" i="14"/>
  <c r="H8" i="14"/>
  <c r="K8" i="14" s="1"/>
  <c r="J6" i="14"/>
  <c r="H6" i="14"/>
  <c r="K6" i="14" s="1"/>
  <c r="J4" i="14"/>
  <c r="H4" i="14"/>
  <c r="K4" i="14" s="1"/>
  <c r="J23" i="13"/>
  <c r="J22" i="13"/>
  <c r="J20" i="13"/>
  <c r="J19" i="13"/>
  <c r="J17" i="13"/>
  <c r="J16" i="13"/>
  <c r="J15" i="13"/>
  <c r="J13" i="13"/>
  <c r="J12" i="13"/>
  <c r="J10" i="13"/>
  <c r="J9" i="13"/>
  <c r="J8" i="13"/>
  <c r="J7" i="13"/>
  <c r="J6" i="13"/>
  <c r="H23" i="13"/>
  <c r="K23" i="13" s="1"/>
  <c r="H22" i="13"/>
  <c r="K22" i="13" s="1"/>
  <c r="H20" i="13"/>
  <c r="K20" i="13" s="1"/>
  <c r="H19" i="13"/>
  <c r="K19" i="13" s="1"/>
  <c r="H17" i="13"/>
  <c r="K17" i="13" s="1"/>
  <c r="H16" i="13"/>
  <c r="K16" i="13" s="1"/>
  <c r="H15" i="13"/>
  <c r="K15" i="13" s="1"/>
  <c r="H13" i="13"/>
  <c r="K13" i="13" s="1"/>
  <c r="H12" i="13"/>
  <c r="H10" i="13"/>
  <c r="K10" i="13" s="1"/>
  <c r="H9" i="13"/>
  <c r="K9" i="13" s="1"/>
  <c r="H8" i="13"/>
  <c r="K8" i="13" s="1"/>
  <c r="H7" i="13"/>
  <c r="K7" i="13" s="1"/>
  <c r="H6" i="13"/>
  <c r="K6" i="13" s="1"/>
  <c r="J4" i="13"/>
  <c r="H4" i="13"/>
  <c r="K4" i="13" s="1"/>
  <c r="N10" i="22"/>
  <c r="N8" i="18"/>
  <c r="L12" i="17" l="1"/>
  <c r="I14" i="17"/>
  <c r="L12" i="21"/>
  <c r="I14" i="21"/>
  <c r="L12" i="22"/>
  <c r="I14" i="22"/>
  <c r="L12" i="18"/>
  <c r="I14" i="18"/>
  <c r="K12" i="16"/>
  <c r="H14" i="16"/>
  <c r="L14" i="24"/>
  <c r="I11" i="24"/>
  <c r="L11" i="24" s="1"/>
  <c r="K12" i="14"/>
  <c r="H14" i="14"/>
  <c r="K12" i="15"/>
  <c r="H14" i="15"/>
  <c r="K12" i="13"/>
  <c r="H14" i="13"/>
  <c r="N23" i="22"/>
  <c r="M23" i="22"/>
  <c r="N22" i="22"/>
  <c r="M22" i="22"/>
  <c r="N20" i="22"/>
  <c r="M20" i="22"/>
  <c r="N19" i="22"/>
  <c r="M19" i="22"/>
  <c r="N17" i="22"/>
  <c r="M17" i="22"/>
  <c r="N16" i="22"/>
  <c r="M16" i="22"/>
  <c r="N15" i="22"/>
  <c r="M15" i="22"/>
  <c r="N13" i="22"/>
  <c r="M13" i="22"/>
  <c r="N12" i="22"/>
  <c r="M12" i="22"/>
  <c r="M10" i="22"/>
  <c r="N9" i="22"/>
  <c r="M9" i="22"/>
  <c r="N8" i="22"/>
  <c r="M8" i="22"/>
  <c r="N7" i="22"/>
  <c r="M7" i="22"/>
  <c r="N6" i="22"/>
  <c r="M6" i="22"/>
  <c r="N4" i="22"/>
  <c r="M4" i="22"/>
  <c r="N23" i="21"/>
  <c r="M23" i="21"/>
  <c r="N22" i="21"/>
  <c r="M22" i="21"/>
  <c r="N20" i="21"/>
  <c r="M20" i="21"/>
  <c r="N19" i="21"/>
  <c r="M19" i="21"/>
  <c r="N17" i="21"/>
  <c r="M17" i="21"/>
  <c r="N16" i="21"/>
  <c r="M16" i="21"/>
  <c r="N15" i="21"/>
  <c r="M15" i="21"/>
  <c r="N13" i="21"/>
  <c r="M13" i="21"/>
  <c r="N12" i="21"/>
  <c r="M12" i="21"/>
  <c r="N10" i="21"/>
  <c r="M10" i="21"/>
  <c r="N9" i="21"/>
  <c r="M9" i="21"/>
  <c r="N8" i="21"/>
  <c r="M8" i="21"/>
  <c r="N7" i="21"/>
  <c r="M7" i="21"/>
  <c r="N6" i="21"/>
  <c r="M6" i="21"/>
  <c r="N4" i="21"/>
  <c r="M4" i="21"/>
  <c r="N23" i="18"/>
  <c r="M23" i="18"/>
  <c r="N22" i="18"/>
  <c r="M22" i="18"/>
  <c r="N20" i="18"/>
  <c r="M20" i="18"/>
  <c r="N19" i="18"/>
  <c r="M19" i="18"/>
  <c r="N17" i="18"/>
  <c r="M17" i="18"/>
  <c r="N16" i="18"/>
  <c r="M16" i="18"/>
  <c r="N15" i="18"/>
  <c r="M15" i="18"/>
  <c r="N13" i="18"/>
  <c r="M13" i="18"/>
  <c r="N12" i="18"/>
  <c r="M12" i="18"/>
  <c r="N10" i="18"/>
  <c r="M10" i="18"/>
  <c r="N9" i="18"/>
  <c r="M9" i="18"/>
  <c r="M8" i="18"/>
  <c r="N7" i="18"/>
  <c r="M7" i="18"/>
  <c r="N6" i="18"/>
  <c r="M6" i="18"/>
  <c r="N4" i="18"/>
  <c r="M4" i="18"/>
  <c r="I11" i="21" l="1"/>
  <c r="L11" i="21" s="1"/>
  <c r="L14" i="21"/>
  <c r="K14" i="13"/>
  <c r="H11" i="13"/>
  <c r="K11" i="13" s="1"/>
  <c r="H11" i="14"/>
  <c r="K11" i="14" s="1"/>
  <c r="K14" i="14"/>
  <c r="K14" i="16"/>
  <c r="H11" i="16"/>
  <c r="K11" i="16" s="1"/>
  <c r="I11" i="22"/>
  <c r="L11" i="22" s="1"/>
  <c r="L14" i="22"/>
  <c r="L14" i="17"/>
  <c r="I11" i="17"/>
  <c r="L11" i="17" s="1"/>
  <c r="H11" i="15"/>
  <c r="K11" i="15" s="1"/>
  <c r="K14" i="15"/>
  <c r="L14" i="18"/>
  <c r="I11" i="18"/>
  <c r="L11" i="18" s="1"/>
  <c r="N23" i="17"/>
  <c r="N22" i="17"/>
  <c r="N20" i="17"/>
  <c r="N19" i="17"/>
  <c r="M4" i="16"/>
  <c r="M23" i="17"/>
  <c r="M22" i="17"/>
  <c r="M20" i="17"/>
  <c r="M19" i="17"/>
  <c r="N17" i="17"/>
  <c r="M17" i="17"/>
  <c r="N16" i="17"/>
  <c r="M16" i="17"/>
  <c r="N15" i="17"/>
  <c r="M15" i="17"/>
  <c r="N13" i="17"/>
  <c r="M13" i="17"/>
  <c r="N12" i="17"/>
  <c r="M12" i="17"/>
  <c r="N10" i="17"/>
  <c r="M10" i="17"/>
  <c r="N9" i="17"/>
  <c r="M9" i="17"/>
  <c r="N8" i="17"/>
  <c r="M8" i="17"/>
  <c r="N7" i="17"/>
  <c r="M7" i="17"/>
  <c r="N6" i="17"/>
  <c r="M6" i="17"/>
  <c r="N4" i="17"/>
  <c r="M4" i="17"/>
  <c r="M23" i="16"/>
  <c r="L23" i="16"/>
  <c r="M22" i="16"/>
  <c r="L22" i="16"/>
  <c r="M20" i="16"/>
  <c r="M19" i="16"/>
  <c r="L19" i="16"/>
  <c r="M17" i="16"/>
  <c r="L17" i="16"/>
  <c r="M16" i="16"/>
  <c r="M15" i="16"/>
  <c r="L15" i="16"/>
  <c r="M13" i="16"/>
  <c r="M12" i="16"/>
  <c r="L12" i="16"/>
  <c r="M10" i="16"/>
  <c r="M9" i="16"/>
  <c r="L9" i="16"/>
  <c r="M8" i="16"/>
  <c r="M7" i="16"/>
  <c r="L7" i="16"/>
  <c r="M6" i="16"/>
  <c r="M23" i="15"/>
  <c r="L23" i="15"/>
  <c r="M22" i="15"/>
  <c r="L22" i="15"/>
  <c r="M20" i="15"/>
  <c r="L20" i="15"/>
  <c r="M19" i="15"/>
  <c r="L19" i="15"/>
  <c r="M17" i="15"/>
  <c r="L17" i="15"/>
  <c r="M16" i="15"/>
  <c r="L16" i="15"/>
  <c r="M15" i="15"/>
  <c r="L15" i="15"/>
  <c r="M13" i="15"/>
  <c r="L13" i="15"/>
  <c r="M12" i="15"/>
  <c r="L12" i="15"/>
  <c r="M10" i="15"/>
  <c r="L10" i="15"/>
  <c r="M9" i="15"/>
  <c r="L9" i="15"/>
  <c r="M8" i="15"/>
  <c r="L8" i="15"/>
  <c r="M7" i="15"/>
  <c r="L7" i="15"/>
  <c r="M6" i="15"/>
  <c r="L6" i="15"/>
  <c r="M4" i="15"/>
  <c r="L4" i="15"/>
  <c r="M23" i="14"/>
  <c r="L23" i="14"/>
  <c r="M22" i="14"/>
  <c r="L22" i="14"/>
  <c r="M20" i="14"/>
  <c r="L20" i="14"/>
  <c r="M19" i="14"/>
  <c r="L19" i="14"/>
  <c r="M17" i="14"/>
  <c r="L17" i="14"/>
  <c r="M16" i="14"/>
  <c r="L16" i="14"/>
  <c r="M15" i="14"/>
  <c r="L15" i="14"/>
  <c r="M13" i="14"/>
  <c r="L13" i="14"/>
  <c r="M12" i="14"/>
  <c r="L12" i="14"/>
  <c r="M10" i="14"/>
  <c r="L10" i="14"/>
  <c r="M9" i="14"/>
  <c r="L9" i="14"/>
  <c r="M8" i="14"/>
  <c r="L8" i="14"/>
  <c r="M6" i="14"/>
  <c r="L6" i="14"/>
  <c r="M4" i="14"/>
  <c r="L4" i="14"/>
  <c r="M23" i="13"/>
  <c r="L23" i="13"/>
  <c r="M22" i="13"/>
  <c r="L22" i="13"/>
  <c r="M20" i="13"/>
  <c r="M19" i="13"/>
  <c r="M17" i="13"/>
  <c r="M16" i="13"/>
  <c r="M15" i="13"/>
  <c r="M13" i="13"/>
  <c r="M12" i="13"/>
  <c r="M10" i="13"/>
  <c r="M9" i="13"/>
  <c r="M8" i="13"/>
  <c r="M7" i="13"/>
  <c r="M6" i="13"/>
  <c r="M4" i="13"/>
  <c r="L20" i="13"/>
  <c r="L19" i="13"/>
  <c r="L17" i="13"/>
  <c r="L16" i="13"/>
  <c r="L15" i="13"/>
  <c r="L13" i="13"/>
  <c r="L12" i="13"/>
  <c r="L10" i="13"/>
  <c r="L9" i="13"/>
  <c r="L8" i="13"/>
  <c r="L7" i="13"/>
  <c r="L6" i="13"/>
  <c r="L4" i="13"/>
  <c r="L20" i="16" l="1"/>
  <c r="L6" i="16"/>
  <c r="L10" i="16"/>
  <c r="L13" i="16"/>
  <c r="L16" i="16"/>
  <c r="L8" i="16"/>
  <c r="L4" i="16"/>
  <c r="M4" i="26"/>
  <c r="L13" i="26" l="1"/>
  <c r="M23" i="26"/>
  <c r="M7" i="26"/>
  <c r="L17" i="26"/>
  <c r="L23" i="26"/>
  <c r="L7" i="26"/>
  <c r="M9" i="26"/>
  <c r="M12" i="26"/>
  <c r="M13" i="26"/>
  <c r="M15" i="26"/>
  <c r="M17" i="26"/>
  <c r="M22" i="26"/>
  <c r="M10" i="26"/>
  <c r="M6" i="26"/>
  <c r="M16" i="26"/>
  <c r="M19" i="26"/>
  <c r="M8" i="26"/>
  <c r="M20" i="26"/>
  <c r="L6" i="26" l="1"/>
  <c r="L16" i="26"/>
  <c r="L19" i="26"/>
  <c r="K4" i="26"/>
  <c r="N4" i="26"/>
  <c r="L15" i="26"/>
  <c r="L10" i="26"/>
  <c r="L8" i="26"/>
  <c r="L20" i="26"/>
  <c r="L12" i="26"/>
  <c r="L22" i="26"/>
  <c r="L9" i="26"/>
  <c r="N19" i="26" l="1"/>
  <c r="K19" i="26"/>
  <c r="N6" i="26"/>
  <c r="K6" i="26"/>
  <c r="N23" i="26"/>
  <c r="K23" i="26"/>
  <c r="N16" i="26"/>
  <c r="K16" i="26"/>
  <c r="N22" i="26"/>
  <c r="K22" i="26"/>
  <c r="K8" i="26"/>
  <c r="N8" i="26"/>
  <c r="N15" i="26"/>
  <c r="K15" i="26"/>
  <c r="N10" i="26"/>
  <c r="K10" i="26"/>
  <c r="N13" i="26"/>
  <c r="K13" i="26"/>
  <c r="N17" i="26"/>
  <c r="K17" i="26"/>
  <c r="N20" i="26"/>
  <c r="K20" i="26"/>
  <c r="N7" i="26"/>
  <c r="K7" i="26"/>
  <c r="K12" i="26"/>
  <c r="N12" i="26"/>
  <c r="N9" i="26"/>
  <c r="K9" i="26"/>
  <c r="J4" i="32" l="1"/>
  <c r="K4" i="32"/>
  <c r="L4" i="32"/>
  <c r="L23" i="32"/>
  <c r="M20" i="32"/>
  <c r="L20" i="32"/>
  <c r="J20" i="32"/>
  <c r="K20" i="32"/>
  <c r="K17" i="32"/>
  <c r="J16" i="32"/>
  <c r="L16" i="32"/>
  <c r="M16" i="32"/>
  <c r="K16" i="32"/>
  <c r="J15" i="32"/>
  <c r="L12" i="32"/>
  <c r="J12" i="32"/>
  <c r="K12" i="32"/>
  <c r="M12" i="32"/>
  <c r="K9" i="32"/>
  <c r="L9" i="32"/>
  <c r="M8" i="32"/>
  <c r="L8" i="32"/>
  <c r="K8" i="32"/>
  <c r="J8" i="32"/>
  <c r="M22" i="32"/>
  <c r="L10" i="32"/>
  <c r="K10" i="32"/>
  <c r="J10" i="32"/>
  <c r="M10" i="32"/>
  <c r="L7" i="32"/>
  <c r="M7" i="32"/>
  <c r="M19" i="32"/>
  <c r="L19" i="32"/>
  <c r="K19" i="32"/>
  <c r="J19" i="32"/>
  <c r="K13" i="32"/>
  <c r="L6" i="32"/>
  <c r="M13" i="32"/>
  <c r="L13" i="32"/>
  <c r="L15" i="32" l="1"/>
  <c r="J13" i="32"/>
  <c r="J7" i="32"/>
  <c r="L22" i="32"/>
  <c r="J22" i="32"/>
  <c r="M9" i="32"/>
  <c r="M15" i="32"/>
  <c r="K15" i="32"/>
  <c r="M17" i="32"/>
  <c r="J23" i="32"/>
  <c r="M23" i="32"/>
  <c r="K6" i="32"/>
  <c r="L17" i="32"/>
  <c r="K7" i="32"/>
  <c r="K22" i="32"/>
  <c r="J9" i="32"/>
  <c r="J17" i="32"/>
  <c r="K23" i="32"/>
  <c r="J6" i="32"/>
  <c r="L12" i="43"/>
  <c r="L11" i="43"/>
  <c r="B19" i="43"/>
  <c r="M19" i="43" s="1"/>
  <c r="B16" i="43"/>
  <c r="K19" i="43"/>
  <c r="K11" i="43"/>
  <c r="B6" i="43"/>
  <c r="B24" i="43"/>
  <c r="K24" i="43" s="1"/>
  <c r="B27" i="43"/>
  <c r="M27" i="43" s="1"/>
  <c r="B26" i="43"/>
  <c r="N26" i="43" s="1"/>
  <c r="B21" i="43"/>
  <c r="N21" i="43" s="1"/>
  <c r="B9" i="43"/>
  <c r="B8" i="43"/>
  <c r="K8" i="43" s="1"/>
  <c r="N14" i="43"/>
  <c r="B23" i="43"/>
  <c r="M23" i="43" s="1"/>
  <c r="B20" i="43"/>
  <c r="N20" i="43" s="1"/>
  <c r="N13" i="43"/>
  <c r="B7" i="43"/>
  <c r="K7" i="43" s="1"/>
  <c r="B17" i="43"/>
  <c r="M17" i="43" s="1"/>
  <c r="B18" i="43" l="1"/>
  <c r="N5" i="43"/>
  <c r="K5" i="43"/>
  <c r="M5" i="43"/>
  <c r="L5" i="43"/>
  <c r="L16" i="43"/>
  <c r="L9" i="43"/>
  <c r="N11" i="43"/>
  <c r="N6" i="43"/>
  <c r="L27" i="43"/>
  <c r="K16" i="43"/>
  <c r="M16" i="43"/>
  <c r="L13" i="43"/>
  <c r="N16" i="43"/>
  <c r="M20" i="43"/>
  <c r="L26" i="43"/>
  <c r="N19" i="43"/>
  <c r="L19" i="43"/>
  <c r="L7" i="43"/>
  <c r="M13" i="43"/>
  <c r="L6" i="43"/>
  <c r="M11" i="43"/>
  <c r="M9" i="43"/>
  <c r="L23" i="43"/>
  <c r="M8" i="43"/>
  <c r="L21" i="43"/>
  <c r="M26" i="43"/>
  <c r="L24" i="43"/>
  <c r="K21" i="43"/>
  <c r="K27" i="43"/>
  <c r="L17" i="43"/>
  <c r="L14" i="43"/>
  <c r="M12" i="43"/>
  <c r="K9" i="43"/>
  <c r="K12" i="43"/>
  <c r="N17" i="43"/>
  <c r="K23" i="43"/>
  <c r="K26" i="43"/>
  <c r="N8" i="43"/>
  <c r="K13" i="43"/>
  <c r="N24" i="43"/>
  <c r="K14" i="43"/>
  <c r="M14" i="43"/>
  <c r="N7" i="43"/>
  <c r="N12" i="43"/>
  <c r="N23" i="43"/>
  <c r="B22" i="43"/>
  <c r="L8" i="43"/>
  <c r="M21" i="43"/>
  <c r="M24" i="43"/>
  <c r="N27" i="43"/>
  <c r="K6" i="43"/>
  <c r="N9" i="43"/>
  <c r="K17" i="43"/>
  <c r="K20" i="43"/>
  <c r="M7" i="43"/>
  <c r="L20" i="43"/>
  <c r="B25" i="43"/>
  <c r="M6" i="43"/>
  <c r="M4" i="41"/>
  <c r="I4" i="41"/>
  <c r="K4" i="41"/>
  <c r="L25" i="43" l="1"/>
  <c r="N25" i="43"/>
  <c r="K25" i="43"/>
  <c r="M25" i="43"/>
  <c r="B15" i="43"/>
  <c r="K18" i="43"/>
  <c r="M18" i="43"/>
  <c r="N18" i="43"/>
  <c r="L18" i="43"/>
  <c r="L22" i="43"/>
  <c r="N22" i="43"/>
  <c r="K22" i="43"/>
  <c r="M22" i="43"/>
  <c r="N4" i="41"/>
  <c r="L4" i="41"/>
  <c r="M15" i="43" l="1"/>
  <c r="K15" i="43"/>
  <c r="N15" i="43"/>
  <c r="L15" i="43"/>
</calcChain>
</file>

<file path=xl/sharedStrings.xml><?xml version="1.0" encoding="utf-8"?>
<sst xmlns="http://schemas.openxmlformats.org/spreadsheetml/2006/main" count="1106" uniqueCount="308">
  <si>
    <t>Urban</t>
  </si>
  <si>
    <t>Rural</t>
  </si>
  <si>
    <t>All Groups</t>
  </si>
  <si>
    <t>Educational Group</t>
  </si>
  <si>
    <t>Below primary</t>
  </si>
  <si>
    <t>Primary</t>
  </si>
  <si>
    <t>Secondary</t>
  </si>
  <si>
    <t>15-24</t>
  </si>
  <si>
    <t>Gender</t>
  </si>
  <si>
    <t>Male</t>
  </si>
  <si>
    <t xml:space="preserve">Never Attended </t>
  </si>
  <si>
    <t>Agegroup</t>
  </si>
  <si>
    <t xml:space="preserve"> Female</t>
  </si>
  <si>
    <t>Post Secondary</t>
  </si>
  <si>
    <t>25-34</t>
  </si>
  <si>
    <t>35-44</t>
  </si>
  <si>
    <t>45-54</t>
  </si>
  <si>
    <t>55-64</t>
  </si>
  <si>
    <t>LABOUR FORCE POPULATION</t>
  </si>
  <si>
    <t>Total Unemployed</t>
  </si>
  <si>
    <t>Under-employed</t>
  </si>
  <si>
    <t>Work                           1 -19 Hrs</t>
  </si>
  <si>
    <t>Fully Employed</t>
  </si>
  <si>
    <t>Unemployed</t>
  </si>
  <si>
    <t xml:space="preserve">Work 0 Hr     (Did nothing) </t>
  </si>
  <si>
    <t xml:space="preserve">Under Employment Rate </t>
  </si>
  <si>
    <t>Place of Residence</t>
  </si>
  <si>
    <t>UNEMPLOYMENT RATES</t>
  </si>
  <si>
    <t>Work              40 Hrs+</t>
  </si>
  <si>
    <t>Work                               20 -39 Hrs</t>
  </si>
  <si>
    <t>LABOUR FORCE STATISTICS, 2010</t>
  </si>
  <si>
    <t>LABOUR FORCE STATISTICS, 2014  Q1</t>
  </si>
  <si>
    <t>LABOUR FORCE STATISTICS, 2013</t>
  </si>
  <si>
    <t>LABOUR FORCE STATISTICS, 2012</t>
  </si>
  <si>
    <t>LABOUR FORCE STATISTICS, 2011</t>
  </si>
  <si>
    <t>2014-Q4</t>
  </si>
  <si>
    <t>Female</t>
  </si>
  <si>
    <t>2015-Q1</t>
  </si>
  <si>
    <t>Unemployed ('000)</t>
  </si>
  <si>
    <t>Labour Market Statistics:</t>
  </si>
  <si>
    <t>2015-Q2</t>
  </si>
  <si>
    <t>LABOUR FORCE STATISTICS, 2015  Q2</t>
  </si>
  <si>
    <t>LABOUR FORCE STATISTICS, 2015  Q1</t>
  </si>
  <si>
    <t>LABOUR FORCE STATISTICS, 2014  Q4</t>
  </si>
  <si>
    <t>LABOUR FORCE STATISTICS, 2014  Q3</t>
  </si>
  <si>
    <t>LABOUR FORCE STATISTICS, 2014  Q2</t>
  </si>
  <si>
    <t>LABOUR FORCE STATISTICS, 2015  Q3</t>
  </si>
  <si>
    <t>2015-Q3</t>
  </si>
  <si>
    <t>OLD Nigeria</t>
  </si>
  <si>
    <t>NEW Nigeria</t>
  </si>
  <si>
    <t>International</t>
  </si>
  <si>
    <t>2015-Q4</t>
  </si>
  <si>
    <t>LABOUR FORCE STATISTICS, 2015  Q4</t>
  </si>
  <si>
    <t>2016-Q1</t>
  </si>
  <si>
    <t>LABOUR FORCE STATISTICS, 2016  Q1</t>
  </si>
  <si>
    <t>LABOUR FORCE STATISTICS, 2016  Q2</t>
  </si>
  <si>
    <t>2016-Q2</t>
  </si>
  <si>
    <t xml:space="preserve">Congo </t>
  </si>
  <si>
    <t xml:space="preserve">Bosnia and Herzegovina </t>
  </si>
  <si>
    <t xml:space="preserve">Haiti </t>
  </si>
  <si>
    <t xml:space="preserve">Afghanistan </t>
  </si>
  <si>
    <t xml:space="preserve">Kenya </t>
  </si>
  <si>
    <t xml:space="preserve">Kosovo </t>
  </si>
  <si>
    <t xml:space="preserve">Gambia </t>
  </si>
  <si>
    <t xml:space="preserve">Yemen </t>
  </si>
  <si>
    <t xml:space="preserve">Swaziland </t>
  </si>
  <si>
    <t xml:space="preserve">Namibia </t>
  </si>
  <si>
    <t xml:space="preserve">Palestine </t>
  </si>
  <si>
    <t xml:space="preserve">Republic of the Congo </t>
  </si>
  <si>
    <t xml:space="preserve">South Africa </t>
  </si>
  <si>
    <t xml:space="preserve">Angola </t>
  </si>
  <si>
    <t xml:space="preserve">Lesotho </t>
  </si>
  <si>
    <t xml:space="preserve">Macedonia </t>
  </si>
  <si>
    <t xml:space="preserve">Greece </t>
  </si>
  <si>
    <t xml:space="preserve">Equatorial Guinea </t>
  </si>
  <si>
    <t xml:space="preserve">Guyana </t>
  </si>
  <si>
    <t xml:space="preserve">Gabon </t>
  </si>
  <si>
    <t xml:space="preserve">Botswana </t>
  </si>
  <si>
    <t xml:space="preserve">Spain </t>
  </si>
  <si>
    <t xml:space="preserve">Libya </t>
  </si>
  <si>
    <t xml:space="preserve">Sudan </t>
  </si>
  <si>
    <t xml:space="preserve">Serbia </t>
  </si>
  <si>
    <t xml:space="preserve">Armenia </t>
  </si>
  <si>
    <t xml:space="preserve">Montenegro </t>
  </si>
  <si>
    <t xml:space="preserve">Mozambique </t>
  </si>
  <si>
    <t xml:space="preserve">Albania </t>
  </si>
  <si>
    <t xml:space="preserve">Ethiopia </t>
  </si>
  <si>
    <t xml:space="preserve">Iraq </t>
  </si>
  <si>
    <t xml:space="preserve">Cape Verde </t>
  </si>
  <si>
    <t xml:space="preserve">Bahamas </t>
  </si>
  <si>
    <t xml:space="preserve">Tunisia </t>
  </si>
  <si>
    <t xml:space="preserve">Syria </t>
  </si>
  <si>
    <t xml:space="preserve">Jordan </t>
  </si>
  <si>
    <t xml:space="preserve">Eritrea </t>
  </si>
  <si>
    <t xml:space="preserve">Dominican Republic </t>
  </si>
  <si>
    <t xml:space="preserve">New Caledonia </t>
  </si>
  <si>
    <t xml:space="preserve">Sao Tome and Principe </t>
  </si>
  <si>
    <t xml:space="preserve">Senegal </t>
  </si>
  <si>
    <t xml:space="preserve">Croatia </t>
  </si>
  <si>
    <t xml:space="preserve">Jamaica </t>
  </si>
  <si>
    <t xml:space="preserve">Zambia </t>
  </si>
  <si>
    <t xml:space="preserve">Mauritania </t>
  </si>
  <si>
    <t xml:space="preserve">Egypt </t>
  </si>
  <si>
    <t xml:space="preserve">Nigeria </t>
  </si>
  <si>
    <t xml:space="preserve">Georgia </t>
  </si>
  <si>
    <t xml:space="preserve">Iran </t>
  </si>
  <si>
    <t xml:space="preserve">Cyprus </t>
  </si>
  <si>
    <t xml:space="preserve">Italy </t>
  </si>
  <si>
    <t xml:space="preserve">Maldives </t>
  </si>
  <si>
    <t xml:space="preserve">Brazil </t>
  </si>
  <si>
    <t xml:space="preserve">Zimbabwe </t>
  </si>
  <si>
    <t xml:space="preserve">Algeria </t>
  </si>
  <si>
    <t xml:space="preserve">East Timor </t>
  </si>
  <si>
    <t xml:space="preserve">Portugal </t>
  </si>
  <si>
    <t xml:space="preserve">Puerto Rico </t>
  </si>
  <si>
    <t xml:space="preserve">Slovenia </t>
  </si>
  <si>
    <t xml:space="preserve">Uzbekistan </t>
  </si>
  <si>
    <t xml:space="preserve">Turkmenistan </t>
  </si>
  <si>
    <t xml:space="preserve">Mongolia </t>
  </si>
  <si>
    <t xml:space="preserve">Tanzania </t>
  </si>
  <si>
    <t xml:space="preserve">Ukraine </t>
  </si>
  <si>
    <t xml:space="preserve">Belize </t>
  </si>
  <si>
    <t xml:space="preserve">Euro Area </t>
  </si>
  <si>
    <t xml:space="preserve">France </t>
  </si>
  <si>
    <t xml:space="preserve">Latvia </t>
  </si>
  <si>
    <t xml:space="preserve">Costa Rica </t>
  </si>
  <si>
    <t xml:space="preserve">Slovakia </t>
  </si>
  <si>
    <t xml:space="preserve">Turkey </t>
  </si>
  <si>
    <t xml:space="preserve">Argentina </t>
  </si>
  <si>
    <t xml:space="preserve">Barbados </t>
  </si>
  <si>
    <t xml:space="preserve">Colombia </t>
  </si>
  <si>
    <t xml:space="preserve">Suriname </t>
  </si>
  <si>
    <t xml:space="preserve">European Union </t>
  </si>
  <si>
    <t xml:space="preserve">Morocco </t>
  </si>
  <si>
    <t xml:space="preserve">Poland </t>
  </si>
  <si>
    <t xml:space="preserve">Belgium </t>
  </si>
  <si>
    <t xml:space="preserve">Bulgaria </t>
  </si>
  <si>
    <t xml:space="preserve">Ireland </t>
  </si>
  <si>
    <t xml:space="preserve">Mali </t>
  </si>
  <si>
    <t xml:space="preserve">Austria </t>
  </si>
  <si>
    <t xml:space="preserve">Fiji </t>
  </si>
  <si>
    <t xml:space="preserve">Finland </t>
  </si>
  <si>
    <t xml:space="preserve">Lithuania </t>
  </si>
  <si>
    <t xml:space="preserve">Burundi </t>
  </si>
  <si>
    <t xml:space="preserve">Mauritius </t>
  </si>
  <si>
    <t xml:space="preserve">Central African Republic </t>
  </si>
  <si>
    <t xml:space="preserve">Guinea Bissau </t>
  </si>
  <si>
    <t xml:space="preserve">Uruguay </t>
  </si>
  <si>
    <t xml:space="preserve">Bolivia </t>
  </si>
  <si>
    <t xml:space="preserve">Ecuador </t>
  </si>
  <si>
    <t xml:space="preserve">Venezuela </t>
  </si>
  <si>
    <t xml:space="preserve">Oman </t>
  </si>
  <si>
    <t xml:space="preserve">Peru </t>
  </si>
  <si>
    <t xml:space="preserve">Comoros </t>
  </si>
  <si>
    <t xml:space="preserve">El Salvador </t>
  </si>
  <si>
    <t xml:space="preserve">Brunei </t>
  </si>
  <si>
    <t xml:space="preserve">Canada </t>
  </si>
  <si>
    <t xml:space="preserve">Chile </t>
  </si>
  <si>
    <t xml:space="preserve">Togo </t>
  </si>
  <si>
    <t xml:space="preserve">Nicaragua </t>
  </si>
  <si>
    <t xml:space="preserve">Burkina Faso </t>
  </si>
  <si>
    <t xml:space="preserve">Malawi </t>
  </si>
  <si>
    <t xml:space="preserve">Estonia </t>
  </si>
  <si>
    <t xml:space="preserve">Lebanon </t>
  </si>
  <si>
    <t xml:space="preserve">Luxembourg </t>
  </si>
  <si>
    <t xml:space="preserve">Romania </t>
  </si>
  <si>
    <t xml:space="preserve">Sweden </t>
  </si>
  <si>
    <t xml:space="preserve">Moldova </t>
  </si>
  <si>
    <t xml:space="preserve">Philippines </t>
  </si>
  <si>
    <t xml:space="preserve">Netherlands </t>
  </si>
  <si>
    <t xml:space="preserve">Pakistan </t>
  </si>
  <si>
    <t xml:space="preserve">Paraguay </t>
  </si>
  <si>
    <t xml:space="preserve">Australia </t>
  </si>
  <si>
    <t xml:space="preserve">Cayman Islands </t>
  </si>
  <si>
    <t xml:space="preserve">Chad </t>
  </si>
  <si>
    <t xml:space="preserve">Saudi Arabia </t>
  </si>
  <si>
    <t xml:space="preserve">Indonesia </t>
  </si>
  <si>
    <t xml:space="preserve">Czech Republic </t>
  </si>
  <si>
    <t xml:space="preserve">Ivory Coast </t>
  </si>
  <si>
    <t xml:space="preserve">Russia </t>
  </si>
  <si>
    <t xml:space="preserve">Ghana </t>
  </si>
  <si>
    <t xml:space="preserve">Hungary </t>
  </si>
  <si>
    <t xml:space="preserve">New Zealand </t>
  </si>
  <si>
    <t xml:space="preserve">Azerbaijan </t>
  </si>
  <si>
    <t xml:space="preserve">India </t>
  </si>
  <si>
    <t xml:space="preserve">Kazakhstan </t>
  </si>
  <si>
    <t xml:space="preserve">Malta </t>
  </si>
  <si>
    <t xml:space="preserve">United Kingdom </t>
  </si>
  <si>
    <t xml:space="preserve">United States </t>
  </si>
  <si>
    <t xml:space="preserve">Norway </t>
  </si>
  <si>
    <t xml:space="preserve">Israel </t>
  </si>
  <si>
    <t xml:space="preserve">Seychelles </t>
  </si>
  <si>
    <t xml:space="preserve">Bangladesh </t>
  </si>
  <si>
    <t xml:space="preserve">Honduras </t>
  </si>
  <si>
    <t xml:space="preserve">Denmark </t>
  </si>
  <si>
    <t xml:space="preserve">Germany </t>
  </si>
  <si>
    <t xml:space="preserve">Sri Lanka </t>
  </si>
  <si>
    <t xml:space="preserve">United Arab Emirates </t>
  </si>
  <si>
    <t xml:space="preserve">North Korea </t>
  </si>
  <si>
    <t xml:space="preserve">China </t>
  </si>
  <si>
    <t xml:space="preserve">Myanmar </t>
  </si>
  <si>
    <t xml:space="preserve">Cameroon </t>
  </si>
  <si>
    <t xml:space="preserve">Taiwan </t>
  </si>
  <si>
    <t xml:space="preserve">Mexico </t>
  </si>
  <si>
    <t xml:space="preserve">Liberia </t>
  </si>
  <si>
    <t xml:space="preserve">Uganda </t>
  </si>
  <si>
    <t xml:space="preserve">Bahrain </t>
  </si>
  <si>
    <t xml:space="preserve">South Korea </t>
  </si>
  <si>
    <t xml:space="preserve">Trinidad and Tobago </t>
  </si>
  <si>
    <t xml:space="preserve">Hong Kong </t>
  </si>
  <si>
    <t xml:space="preserve">Malaysia </t>
  </si>
  <si>
    <t xml:space="preserve">Rwanda </t>
  </si>
  <si>
    <t xml:space="preserve">Sierra Leone </t>
  </si>
  <si>
    <t xml:space="preserve">Japan </t>
  </si>
  <si>
    <t xml:space="preserve">Switzerland </t>
  </si>
  <si>
    <t xml:space="preserve">Nepal </t>
  </si>
  <si>
    <t xml:space="preserve">Iceland </t>
  </si>
  <si>
    <t xml:space="preserve">Bhutan </t>
  </si>
  <si>
    <t xml:space="preserve">Panama </t>
  </si>
  <si>
    <t xml:space="preserve">Papua New Guinea </t>
  </si>
  <si>
    <t xml:space="preserve">Cuba </t>
  </si>
  <si>
    <t xml:space="preserve">Guatemala </t>
  </si>
  <si>
    <t xml:space="preserve">Liechtenstein </t>
  </si>
  <si>
    <t xml:space="preserve">Kyrgyzstan </t>
  </si>
  <si>
    <t xml:space="preserve">Tajikistan </t>
  </si>
  <si>
    <t xml:space="preserve">Niger </t>
  </si>
  <si>
    <t xml:space="preserve">Kuwait </t>
  </si>
  <si>
    <t xml:space="preserve">Singapore </t>
  </si>
  <si>
    <t xml:space="preserve">Vietnam </t>
  </si>
  <si>
    <t xml:space="preserve">Macau </t>
  </si>
  <si>
    <t xml:space="preserve">Guinea </t>
  </si>
  <si>
    <t xml:space="preserve">Laos </t>
  </si>
  <si>
    <t xml:space="preserve">Madagascar </t>
  </si>
  <si>
    <t xml:space="preserve">Thailand </t>
  </si>
  <si>
    <t xml:space="preserve">Belarus </t>
  </si>
  <si>
    <t xml:space="preserve">Benin </t>
  </si>
  <si>
    <t xml:space="preserve">Cambodia </t>
  </si>
  <si>
    <t xml:space="preserve">Qatar </t>
  </si>
  <si>
    <t>2016-Q3</t>
  </si>
  <si>
    <t>2016-Q4</t>
  </si>
  <si>
    <t>LABOUR FORCE STATISTICS, 2016  Q3</t>
  </si>
  <si>
    <t>LABOUR FORCE STATISTICS, 2016  Q4</t>
  </si>
  <si>
    <t>LABOUR FORCE STATISTICS, 2017  Q3</t>
  </si>
  <si>
    <t>LABOUR FORCE STATISTICS, 2017  Q1</t>
  </si>
  <si>
    <t>LABOUR FORCE STATISTICS, 2017  Q2</t>
  </si>
  <si>
    <t>2017-Q1</t>
  </si>
  <si>
    <t>2017-Q2</t>
  </si>
  <si>
    <t>2017-Q3</t>
  </si>
  <si>
    <t>2017-Q4</t>
  </si>
  <si>
    <t>Year /Quarter</t>
  </si>
  <si>
    <t>NCE/OND/NURSING</t>
  </si>
  <si>
    <t>BA/BSc/Bed/HND</t>
  </si>
  <si>
    <t>MSC/MA/MAdm</t>
  </si>
  <si>
    <t>Doctorate</t>
  </si>
  <si>
    <t>LABOUR FORCE STATISTICS, 2017  Q4</t>
  </si>
  <si>
    <t>LABOUR FORCE STATISTICS, 2018  Q1</t>
  </si>
  <si>
    <t>LABOUR FORCE STATISTICS, 2018  Q2</t>
  </si>
  <si>
    <t>LABOUR FORCE STATISTICS, 2018  Q3</t>
  </si>
  <si>
    <t>2018-Q1</t>
  </si>
  <si>
    <t>2018-Q2</t>
  </si>
  <si>
    <t>2018-Q3</t>
  </si>
  <si>
    <t>...NCE/OND/NURSING</t>
  </si>
  <si>
    <t>...BA/BSc/Bed/HND</t>
  </si>
  <si>
    <t>...MSC/MA/MAdm</t>
  </si>
  <si>
    <t>...Doctorate</t>
  </si>
  <si>
    <t>Youth (15-34)</t>
  </si>
  <si>
    <t xml:space="preserve">Faroe Islands </t>
  </si>
  <si>
    <t>Country</t>
  </si>
  <si>
    <t>Unemployment Rate %</t>
  </si>
  <si>
    <t>Publication Date</t>
  </si>
  <si>
    <t>Net Total people Employed ('000) (C+D)</t>
  </si>
  <si>
    <t xml:space="preserve">  Net Part-time/ (Time-related underemployed) ('000)</t>
  </si>
  <si>
    <t>Net Full Time Employed ('000)</t>
  </si>
  <si>
    <t>Not in Labour Force ('000) (Employment age but decided not to work yet)</t>
  </si>
  <si>
    <t>Labour Force Population ('000) (employment age and decided to work= B+E)</t>
  </si>
  <si>
    <t>Working Age Population ('000) (F+G)</t>
  </si>
  <si>
    <t>Full time Employed</t>
  </si>
  <si>
    <t>Part time employed/Under-employed</t>
  </si>
  <si>
    <t>LABOUR FORCE POPULATION (employment age and decided to work)</t>
  </si>
  <si>
    <t>Total Number Employed (Full+Part time/Underemloyed) E+F</t>
  </si>
  <si>
    <t>Total Unemployed G+H</t>
  </si>
  <si>
    <t>DISTRIBUTION OF UNEMPLOYED ADULTS BY LENGTH OF UNEMPLOYMENT</t>
  </si>
  <si>
    <t>Length of Unemployment</t>
  </si>
  <si>
    <t>Frequency</t>
  </si>
  <si>
    <t>Percent</t>
  </si>
  <si>
    <t>Below 1 year</t>
  </si>
  <si>
    <t>1 Year</t>
  </si>
  <si>
    <t>2 Years</t>
  </si>
  <si>
    <t>3 Years</t>
  </si>
  <si>
    <t>4 Years</t>
  </si>
  <si>
    <t>5  Years</t>
  </si>
  <si>
    <t>6 - 10  Years</t>
  </si>
  <si>
    <t>Over 10  Years</t>
  </si>
  <si>
    <t>NBS; LABOUR FORCE STATISTICS, 2018  Q3</t>
  </si>
  <si>
    <t>Reason for seeking a job</t>
  </si>
  <si>
    <t>Loss Previous Job</t>
  </si>
  <si>
    <t>Looking for first Job</t>
  </si>
  <si>
    <t>STATUS</t>
  </si>
  <si>
    <t>Employer</t>
  </si>
  <si>
    <t>Employee</t>
  </si>
  <si>
    <t>Own Account worker</t>
  </si>
  <si>
    <t>Member of Producer Coop</t>
  </si>
  <si>
    <t>Apprentice Paid</t>
  </si>
  <si>
    <t>Others</t>
  </si>
  <si>
    <t>Total as at Q3 2018</t>
  </si>
  <si>
    <t>DISTRIBUTION OF UNEMPLOYED ADULTS BY REASON THEY ARE UNEMPLOYED</t>
  </si>
  <si>
    <t>DISTRIBUTION OF UNEMPLOYED ADULTS WHO LOST PREVIOUS</t>
  </si>
  <si>
    <t>JOBS BY EMPLOYMENTSTATUS OF PREVIOUS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</si>
</sst>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_);_(* \(#,##0\);_(* &quot;-&quot;??_);_(@_)"/>
    <numFmt numFmtId="167" formatCode="_-* #,##0_-;\-* #,##0_-;_-* &quot;-&quot;??_-;_-@_-"/>
    <numFmt numFmtId="168" formatCode="#,##0.0"/>
    <numFmt numFmtId="169" formatCode="_(* #,##0.0_);_(* \(#,##0.0\);_(* &quot;-&quot;??_);_(@_)"/>
    <numFmt numFmtId="170" formatCode="###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color indexed="8"/>
      <name val="Arial Bold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8"/>
      <color indexed="8"/>
      <name val="Arial Bold"/>
    </font>
    <font>
      <b/>
      <sz val="10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EAB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164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26" fillId="0" borderId="0"/>
  </cellStyleXfs>
  <cellXfs count="310">
    <xf numFmtId="0" fontId="0" fillId="0" borderId="0" xfId="0"/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5" xfId="0" applyFont="1" applyBorder="1"/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166" fontId="7" fillId="2" borderId="8" xfId="0" applyNumberFormat="1" applyFont="1" applyFill="1" applyBorder="1" applyAlignment="1">
      <alignment vertical="center"/>
    </xf>
    <xf numFmtId="166" fontId="7" fillId="0" borderId="8" xfId="0" applyNumberFormat="1" applyFont="1" applyBorder="1" applyAlignment="1">
      <alignment vertical="center"/>
    </xf>
    <xf numFmtId="166" fontId="7" fillId="7" borderId="1" xfId="0" applyNumberFormat="1" applyFont="1" applyFill="1" applyBorder="1" applyAlignment="1">
      <alignment vertical="center"/>
    </xf>
    <xf numFmtId="167" fontId="9" fillId="6" borderId="9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0" fontId="9" fillId="6" borderId="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 indent="1"/>
    </xf>
    <xf numFmtId="166" fontId="10" fillId="2" borderId="11" xfId="0" applyNumberFormat="1" applyFont="1" applyFill="1" applyBorder="1" applyAlignment="1">
      <alignment vertical="center"/>
    </xf>
    <xf numFmtId="166" fontId="10" fillId="0" borderId="11" xfId="0" applyNumberFormat="1" applyFont="1" applyBorder="1" applyAlignment="1">
      <alignment vertical="center"/>
    </xf>
    <xf numFmtId="166" fontId="10" fillId="7" borderId="2" xfId="0" applyNumberFormat="1" applyFont="1" applyFill="1" applyBorder="1" applyAlignment="1">
      <alignment vertical="center"/>
    </xf>
    <xf numFmtId="167" fontId="8" fillId="6" borderId="0" xfId="0" applyNumberFormat="1" applyFont="1" applyFill="1" applyAlignment="1">
      <alignment horizontal="center" vertical="center"/>
    </xf>
    <xf numFmtId="167" fontId="8" fillId="3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right" vertical="center" indent="1"/>
    </xf>
    <xf numFmtId="3" fontId="8" fillId="4" borderId="2" xfId="0" applyNumberFormat="1" applyFont="1" applyFill="1" applyBorder="1" applyAlignment="1">
      <alignment horizontal="right" vertical="center" indent="1"/>
    </xf>
    <xf numFmtId="3" fontId="8" fillId="0" borderId="6" xfId="0" applyNumberFormat="1" applyFont="1" applyBorder="1" applyAlignment="1">
      <alignment horizontal="right" vertical="center" indent="1"/>
    </xf>
    <xf numFmtId="165" fontId="10" fillId="9" borderId="6" xfId="1" applyNumberFormat="1" applyFont="1" applyFill="1" applyBorder="1" applyAlignment="1">
      <alignment horizontal="center" vertical="center"/>
    </xf>
    <xf numFmtId="165" fontId="10" fillId="8" borderId="2" xfId="1" applyNumberFormat="1" applyFont="1" applyFill="1" applyBorder="1" applyAlignment="1">
      <alignment horizontal="center" vertical="center"/>
    </xf>
    <xf numFmtId="165" fontId="10" fillId="5" borderId="2" xfId="1" applyNumberFormat="1" applyFont="1" applyFill="1" applyBorder="1" applyAlignment="1">
      <alignment horizontal="center" vertical="center"/>
    </xf>
    <xf numFmtId="165" fontId="10" fillId="6" borderId="2" xfId="1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wrapText="1" indent="1"/>
    </xf>
    <xf numFmtId="166" fontId="10" fillId="2" borderId="12" xfId="0" applyNumberFormat="1" applyFont="1" applyFill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6" fontId="10" fillId="7" borderId="3" xfId="0" applyNumberFormat="1" applyFont="1" applyFill="1" applyBorder="1" applyAlignment="1">
      <alignment vertical="center"/>
    </xf>
    <xf numFmtId="167" fontId="8" fillId="6" borderId="13" xfId="0" applyNumberFormat="1" applyFont="1" applyFill="1" applyBorder="1" applyAlignment="1">
      <alignment horizontal="center" vertical="center"/>
    </xf>
    <xf numFmtId="167" fontId="8" fillId="3" borderId="3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right" vertical="center" indent="1"/>
    </xf>
    <xf numFmtId="3" fontId="8" fillId="4" borderId="3" xfId="0" applyNumberFormat="1" applyFont="1" applyFill="1" applyBorder="1" applyAlignment="1">
      <alignment horizontal="right" vertical="center" indent="1"/>
    </xf>
    <xf numFmtId="3" fontId="8" fillId="0" borderId="7" xfId="0" applyNumberFormat="1" applyFont="1" applyBorder="1" applyAlignment="1">
      <alignment horizontal="right" vertical="center" indent="1"/>
    </xf>
    <xf numFmtId="165" fontId="10" fillId="9" borderId="7" xfId="1" applyNumberFormat="1" applyFont="1" applyFill="1" applyBorder="1" applyAlignment="1">
      <alignment horizontal="center" vertical="center"/>
    </xf>
    <xf numFmtId="165" fontId="10" fillId="8" borderId="3" xfId="1" applyNumberFormat="1" applyFont="1" applyFill="1" applyBorder="1" applyAlignment="1">
      <alignment horizontal="center" vertical="center"/>
    </xf>
    <xf numFmtId="165" fontId="10" fillId="5" borderId="3" xfId="1" applyNumberFormat="1" applyFont="1" applyFill="1" applyBorder="1" applyAlignment="1">
      <alignment horizontal="center" vertical="center"/>
    </xf>
    <xf numFmtId="165" fontId="10" fillId="6" borderId="3" xfId="1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166" fontId="7" fillId="2" borderId="14" xfId="0" applyNumberFormat="1" applyFont="1" applyFill="1" applyBorder="1" applyAlignment="1">
      <alignment vertical="center"/>
    </xf>
    <xf numFmtId="166" fontId="7" fillId="0" borderId="14" xfId="0" applyNumberFormat="1" applyFont="1" applyBorder="1" applyAlignment="1">
      <alignment vertical="center"/>
    </xf>
    <xf numFmtId="166" fontId="7" fillId="7" borderId="4" xfId="0" applyNumberFormat="1" applyFont="1" applyFill="1" applyBorder="1" applyAlignment="1">
      <alignment vertical="center"/>
    </xf>
    <xf numFmtId="166" fontId="8" fillId="0" borderId="0" xfId="0" applyNumberFormat="1" applyFont="1"/>
    <xf numFmtId="0" fontId="7" fillId="0" borderId="15" xfId="0" applyFont="1" applyBorder="1" applyAlignment="1">
      <alignment vertical="center"/>
    </xf>
    <xf numFmtId="166" fontId="7" fillId="7" borderId="16" xfId="0" applyNumberFormat="1" applyFont="1" applyFill="1" applyBorder="1" applyAlignment="1">
      <alignment vertical="center"/>
    </xf>
    <xf numFmtId="166" fontId="10" fillId="7" borderId="20" xfId="0" applyNumberFormat="1" applyFont="1" applyFill="1" applyBorder="1" applyAlignment="1">
      <alignment vertical="center"/>
    </xf>
    <xf numFmtId="3" fontId="8" fillId="4" borderId="21" xfId="0" applyNumberFormat="1" applyFont="1" applyFill="1" applyBorder="1" applyAlignment="1">
      <alignment horizontal="right" vertical="center" indent="1"/>
    </xf>
    <xf numFmtId="166" fontId="10" fillId="7" borderId="22" xfId="0" applyNumberFormat="1" applyFont="1" applyFill="1" applyBorder="1" applyAlignment="1">
      <alignment vertical="center"/>
    </xf>
    <xf numFmtId="3" fontId="8" fillId="4" borderId="17" xfId="0" applyNumberFormat="1" applyFont="1" applyFill="1" applyBorder="1" applyAlignment="1">
      <alignment horizontal="right" vertical="center" indent="1"/>
    </xf>
    <xf numFmtId="166" fontId="7" fillId="7" borderId="18" xfId="0" applyNumberFormat="1" applyFont="1" applyFill="1" applyBorder="1" applyAlignment="1">
      <alignment vertical="center"/>
    </xf>
    <xf numFmtId="166" fontId="10" fillId="7" borderId="23" xfId="0" applyNumberFormat="1" applyFont="1" applyFill="1" applyBorder="1" applyAlignment="1">
      <alignment vertical="center"/>
    </xf>
    <xf numFmtId="167" fontId="8" fillId="6" borderId="24" xfId="0" applyNumberFormat="1" applyFont="1" applyFill="1" applyBorder="1" applyAlignment="1">
      <alignment horizontal="center" vertical="center"/>
    </xf>
    <xf numFmtId="167" fontId="8" fillId="3" borderId="25" xfId="0" applyNumberFormat="1" applyFont="1" applyFill="1" applyBorder="1" applyAlignment="1">
      <alignment horizontal="center" vertical="center"/>
    </xf>
    <xf numFmtId="3" fontId="8" fillId="5" borderId="25" xfId="0" applyNumberFormat="1" applyFont="1" applyFill="1" applyBorder="1" applyAlignment="1">
      <alignment horizontal="right" vertical="center" indent="1"/>
    </xf>
    <xf numFmtId="3" fontId="8" fillId="4" borderId="26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/>
    </xf>
    <xf numFmtId="0" fontId="7" fillId="0" borderId="13" xfId="0" applyFont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indent="1"/>
    </xf>
    <xf numFmtId="3" fontId="7" fillId="6" borderId="1" xfId="0" applyNumberFormat="1" applyFont="1" applyFill="1" applyBorder="1" applyAlignment="1">
      <alignment horizontal="right" vertical="center" indent="1"/>
    </xf>
    <xf numFmtId="165" fontId="7" fillId="9" borderId="5" xfId="1" applyNumberFormat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5" fontId="11" fillId="9" borderId="5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horizontal="center" vertical="center"/>
    </xf>
    <xf numFmtId="165" fontId="11" fillId="5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right" vertical="center" indent="1"/>
    </xf>
    <xf numFmtId="3" fontId="9" fillId="4" borderId="2" xfId="0" applyNumberFormat="1" applyFont="1" applyFill="1" applyBorder="1" applyAlignment="1">
      <alignment horizontal="right" vertical="center" indent="1"/>
    </xf>
    <xf numFmtId="167" fontId="8" fillId="0" borderId="0" xfId="2" applyNumberFormat="1" applyFont="1"/>
    <xf numFmtId="0" fontId="4" fillId="0" borderId="0" xfId="3"/>
    <xf numFmtId="164" fontId="8" fillId="0" borderId="0" xfId="0" applyNumberFormat="1" applyFont="1"/>
    <xf numFmtId="165" fontId="8" fillId="0" borderId="0" xfId="0" applyNumberFormat="1" applyFont="1"/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/>
    </xf>
    <xf numFmtId="167" fontId="9" fillId="6" borderId="15" xfId="0" applyNumberFormat="1" applyFont="1" applyFill="1" applyBorder="1" applyAlignment="1">
      <alignment horizontal="center" vertical="center"/>
    </xf>
    <xf numFmtId="167" fontId="9" fillId="3" borderId="4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right" vertical="center" indent="1"/>
    </xf>
    <xf numFmtId="166" fontId="7" fillId="7" borderId="2" xfId="0" applyNumberFormat="1" applyFont="1" applyFill="1" applyBorder="1" applyAlignment="1">
      <alignment vertical="center"/>
    </xf>
    <xf numFmtId="167" fontId="9" fillId="6" borderId="0" xfId="0" applyNumberFormat="1" applyFont="1" applyFill="1" applyAlignment="1">
      <alignment horizontal="center" vertical="center"/>
    </xf>
    <xf numFmtId="167" fontId="9" fillId="3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 wrapText="1"/>
    </xf>
    <xf numFmtId="168" fontId="13" fillId="6" borderId="4" xfId="3" applyNumberFormat="1" applyFont="1" applyFill="1" applyBorder="1" applyAlignment="1">
      <alignment horizontal="center" vertical="center"/>
    </xf>
    <xf numFmtId="168" fontId="13" fillId="11" borderId="4" xfId="3" applyNumberFormat="1" applyFont="1" applyFill="1" applyBorder="1" applyAlignment="1">
      <alignment horizontal="center" vertical="center"/>
    </xf>
    <xf numFmtId="168" fontId="13" fillId="11" borderId="2" xfId="3" applyNumberFormat="1" applyFont="1" applyFill="1" applyBorder="1" applyAlignment="1">
      <alignment horizontal="center" vertical="center"/>
    </xf>
    <xf numFmtId="168" fontId="13" fillId="11" borderId="3" xfId="3" applyNumberFormat="1" applyFont="1" applyFill="1" applyBorder="1" applyAlignment="1">
      <alignment horizontal="center" vertical="center"/>
    </xf>
    <xf numFmtId="168" fontId="13" fillId="10" borderId="4" xfId="3" applyNumberFormat="1" applyFont="1" applyFill="1" applyBorder="1" applyAlignment="1">
      <alignment horizontal="center" vertical="center"/>
    </xf>
    <xf numFmtId="168" fontId="13" fillId="10" borderId="2" xfId="3" applyNumberFormat="1" applyFont="1" applyFill="1" applyBorder="1" applyAlignment="1">
      <alignment horizontal="center" vertical="center"/>
    </xf>
    <xf numFmtId="168" fontId="13" fillId="10" borderId="3" xfId="3" applyNumberFormat="1" applyFont="1" applyFill="1" applyBorder="1" applyAlignment="1">
      <alignment horizontal="center" vertical="center"/>
    </xf>
    <xf numFmtId="168" fontId="13" fillId="12" borderId="4" xfId="3" applyNumberFormat="1" applyFont="1" applyFill="1" applyBorder="1" applyAlignment="1">
      <alignment horizontal="center" vertical="center"/>
    </xf>
    <xf numFmtId="168" fontId="13" fillId="12" borderId="2" xfId="3" applyNumberFormat="1" applyFont="1" applyFill="1" applyBorder="1" applyAlignment="1">
      <alignment horizontal="center" vertical="center"/>
    </xf>
    <xf numFmtId="168" fontId="13" fillId="12" borderId="3" xfId="3" applyNumberFormat="1" applyFont="1" applyFill="1" applyBorder="1" applyAlignment="1">
      <alignment horizontal="center" vertical="center"/>
    </xf>
    <xf numFmtId="0" fontId="7" fillId="0" borderId="8" xfId="6" applyFont="1" applyBorder="1" applyAlignment="1">
      <alignment vertical="center"/>
    </xf>
    <xf numFmtId="0" fontId="7" fillId="0" borderId="9" xfId="6" applyFont="1" applyBorder="1" applyAlignment="1">
      <alignment vertical="center"/>
    </xf>
    <xf numFmtId="0" fontId="8" fillId="0" borderId="5" xfId="6" applyFont="1" applyBorder="1"/>
    <xf numFmtId="0" fontId="6" fillId="0" borderId="0" xfId="6"/>
    <xf numFmtId="0" fontId="9" fillId="0" borderId="10" xfId="6" applyFont="1" applyBorder="1" applyAlignment="1">
      <alignment horizontal="center" vertical="center" wrapText="1"/>
    </xf>
    <xf numFmtId="0" fontId="9" fillId="7" borderId="1" xfId="6" applyFont="1" applyFill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15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0" fontId="8" fillId="9" borderId="1" xfId="6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/>
    </xf>
    <xf numFmtId="0" fontId="9" fillId="6" borderId="1" xfId="6" applyFont="1" applyFill="1" applyBorder="1" applyAlignment="1">
      <alignment vertical="center"/>
    </xf>
    <xf numFmtId="166" fontId="7" fillId="2" borderId="8" xfId="6" applyNumberFormat="1" applyFont="1" applyFill="1" applyBorder="1" applyAlignment="1">
      <alignment vertical="center"/>
    </xf>
    <xf numFmtId="166" fontId="7" fillId="0" borderId="8" xfId="6" applyNumberFormat="1" applyFont="1" applyBorder="1" applyAlignment="1">
      <alignment vertical="center"/>
    </xf>
    <xf numFmtId="166" fontId="7" fillId="7" borderId="1" xfId="6" applyNumberFormat="1" applyFont="1" applyFill="1" applyBorder="1" applyAlignment="1">
      <alignment vertical="center"/>
    </xf>
    <xf numFmtId="167" fontId="16" fillId="6" borderId="9" xfId="6" applyNumberFormat="1" applyFont="1" applyFill="1" applyBorder="1" applyAlignment="1">
      <alignment horizontal="center" vertical="center"/>
    </xf>
    <xf numFmtId="167" fontId="16" fillId="3" borderId="1" xfId="6" applyNumberFormat="1" applyFont="1" applyFill="1" applyBorder="1" applyAlignment="1">
      <alignment horizontal="center" vertical="center"/>
    </xf>
    <xf numFmtId="3" fontId="16" fillId="5" borderId="1" xfId="6" applyNumberFormat="1" applyFont="1" applyFill="1" applyBorder="1" applyAlignment="1">
      <alignment horizontal="right" vertical="center" indent="1"/>
    </xf>
    <xf numFmtId="3" fontId="16" fillId="4" borderId="1" xfId="6" applyNumberFormat="1" applyFont="1" applyFill="1" applyBorder="1" applyAlignment="1">
      <alignment horizontal="right" vertical="center" indent="1"/>
    </xf>
    <xf numFmtId="3" fontId="9" fillId="0" borderId="5" xfId="6" applyNumberFormat="1" applyFont="1" applyBorder="1" applyAlignment="1">
      <alignment horizontal="right" vertical="center"/>
    </xf>
    <xf numFmtId="165" fontId="11" fillId="9" borderId="5" xfId="7" applyNumberFormat="1" applyFont="1" applyFill="1" applyBorder="1" applyAlignment="1">
      <alignment horizontal="center" vertical="center"/>
    </xf>
    <xf numFmtId="165" fontId="11" fillId="8" borderId="1" xfId="7" applyNumberFormat="1" applyFont="1" applyFill="1" applyBorder="1" applyAlignment="1">
      <alignment horizontal="center" vertical="center"/>
    </xf>
    <xf numFmtId="165" fontId="11" fillId="5" borderId="1" xfId="7" applyNumberFormat="1" applyFont="1" applyFill="1" applyBorder="1" applyAlignment="1">
      <alignment horizontal="center" vertical="center"/>
    </xf>
    <xf numFmtId="165" fontId="11" fillId="6" borderId="1" xfId="7" applyNumberFormat="1" applyFont="1" applyFill="1" applyBorder="1" applyAlignment="1">
      <alignment horizontal="center" vertical="center"/>
    </xf>
    <xf numFmtId="0" fontId="9" fillId="6" borderId="4" xfId="6" applyFont="1" applyFill="1" applyBorder="1" applyAlignment="1">
      <alignment vertical="center"/>
    </xf>
    <xf numFmtId="166" fontId="7" fillId="2" borderId="14" xfId="6" applyNumberFormat="1" applyFont="1" applyFill="1" applyBorder="1" applyAlignment="1">
      <alignment vertical="center"/>
    </xf>
    <xf numFmtId="166" fontId="10" fillId="0" borderId="11" xfId="6" applyNumberFormat="1" applyFont="1" applyBorder="1" applyAlignment="1">
      <alignment vertical="center"/>
    </xf>
    <xf numFmtId="166" fontId="7" fillId="7" borderId="2" xfId="6" applyNumberFormat="1" applyFont="1" applyFill="1" applyBorder="1" applyAlignment="1">
      <alignment vertical="center"/>
    </xf>
    <xf numFmtId="3" fontId="16" fillId="4" borderId="2" xfId="6" applyNumberFormat="1" applyFont="1" applyFill="1" applyBorder="1" applyAlignment="1">
      <alignment horizontal="right" vertical="center" indent="1"/>
    </xf>
    <xf numFmtId="3" fontId="8" fillId="0" borderId="6" xfId="6" applyNumberFormat="1" applyFont="1" applyBorder="1" applyAlignment="1">
      <alignment horizontal="right" vertical="center" indent="1"/>
    </xf>
    <xf numFmtId="165" fontId="10" fillId="9" borderId="6" xfId="7" applyNumberFormat="1" applyFont="1" applyFill="1" applyBorder="1" applyAlignment="1">
      <alignment horizontal="center" vertical="center"/>
    </xf>
    <xf numFmtId="165" fontId="10" fillId="8" borderId="2" xfId="7" applyNumberFormat="1" applyFont="1" applyFill="1" applyBorder="1" applyAlignment="1">
      <alignment horizontal="center" vertical="center"/>
    </xf>
    <xf numFmtId="165" fontId="10" fillId="5" borderId="2" xfId="7" applyNumberFormat="1" applyFont="1" applyFill="1" applyBorder="1" applyAlignment="1">
      <alignment horizontal="center" vertical="center"/>
    </xf>
    <xf numFmtId="165" fontId="10" fillId="6" borderId="2" xfId="7" applyNumberFormat="1" applyFont="1" applyFill="1" applyBorder="1" applyAlignment="1">
      <alignment horizontal="center" vertical="center"/>
    </xf>
    <xf numFmtId="0" fontId="8" fillId="6" borderId="2" xfId="6" applyFont="1" applyFill="1" applyBorder="1" applyAlignment="1">
      <alignment horizontal="left" vertical="center" wrapText="1" indent="1"/>
    </xf>
    <xf numFmtId="166" fontId="10" fillId="2" borderId="11" xfId="6" applyNumberFormat="1" applyFont="1" applyFill="1" applyBorder="1" applyAlignment="1">
      <alignment vertical="center"/>
    </xf>
    <xf numFmtId="166" fontId="10" fillId="7" borderId="2" xfId="6" applyNumberFormat="1" applyFont="1" applyFill="1" applyBorder="1" applyAlignment="1">
      <alignment vertical="center"/>
    </xf>
    <xf numFmtId="167" fontId="17" fillId="6" borderId="0" xfId="6" applyNumberFormat="1" applyFont="1" applyFill="1" applyAlignment="1">
      <alignment horizontal="center" vertical="center"/>
    </xf>
    <xf numFmtId="167" fontId="17" fillId="3" borderId="2" xfId="6" applyNumberFormat="1" applyFont="1" applyFill="1" applyBorder="1" applyAlignment="1">
      <alignment horizontal="center" vertical="center"/>
    </xf>
    <xf numFmtId="3" fontId="17" fillId="5" borderId="2" xfId="6" applyNumberFormat="1" applyFont="1" applyFill="1" applyBorder="1" applyAlignment="1">
      <alignment horizontal="right" vertical="center" indent="1"/>
    </xf>
    <xf numFmtId="3" fontId="17" fillId="4" borderId="2" xfId="6" applyNumberFormat="1" applyFont="1" applyFill="1" applyBorder="1" applyAlignment="1">
      <alignment horizontal="right" vertical="center" indent="1"/>
    </xf>
    <xf numFmtId="0" fontId="8" fillId="6" borderId="2" xfId="6" applyFont="1" applyFill="1" applyBorder="1" applyAlignment="1">
      <alignment horizontal="left" vertical="center" indent="1"/>
    </xf>
    <xf numFmtId="0" fontId="8" fillId="6" borderId="3" xfId="6" applyFont="1" applyFill="1" applyBorder="1" applyAlignment="1">
      <alignment horizontal="left" vertical="center" wrapText="1" indent="1"/>
    </xf>
    <xf numFmtId="166" fontId="10" fillId="2" borderId="12" xfId="6" applyNumberFormat="1" applyFont="1" applyFill="1" applyBorder="1" applyAlignment="1">
      <alignment vertical="center"/>
    </xf>
    <xf numFmtId="166" fontId="10" fillId="0" borderId="12" xfId="6" applyNumberFormat="1" applyFont="1" applyBorder="1" applyAlignment="1">
      <alignment vertical="center"/>
    </xf>
    <xf numFmtId="166" fontId="10" fillId="7" borderId="3" xfId="6" applyNumberFormat="1" applyFont="1" applyFill="1" applyBorder="1" applyAlignment="1">
      <alignment vertical="center"/>
    </xf>
    <xf numFmtId="167" fontId="17" fillId="6" borderId="13" xfId="6" applyNumberFormat="1" applyFont="1" applyFill="1" applyBorder="1" applyAlignment="1">
      <alignment horizontal="center" vertical="center"/>
    </xf>
    <xf numFmtId="167" fontId="17" fillId="3" borderId="3" xfId="6" applyNumberFormat="1" applyFont="1" applyFill="1" applyBorder="1" applyAlignment="1">
      <alignment horizontal="center" vertical="center"/>
    </xf>
    <xf numFmtId="3" fontId="17" fillId="5" borderId="3" xfId="6" applyNumberFormat="1" applyFont="1" applyFill="1" applyBorder="1" applyAlignment="1">
      <alignment horizontal="right" vertical="center" indent="1"/>
    </xf>
    <xf numFmtId="3" fontId="17" fillId="4" borderId="3" xfId="6" applyNumberFormat="1" applyFont="1" applyFill="1" applyBorder="1" applyAlignment="1">
      <alignment horizontal="right" vertical="center" indent="1"/>
    </xf>
    <xf numFmtId="3" fontId="8" fillId="0" borderId="7" xfId="6" applyNumberFormat="1" applyFont="1" applyBorder="1" applyAlignment="1">
      <alignment horizontal="right" vertical="center" indent="1"/>
    </xf>
    <xf numFmtId="165" fontId="10" fillId="9" borderId="7" xfId="7" applyNumberFormat="1" applyFont="1" applyFill="1" applyBorder="1" applyAlignment="1">
      <alignment horizontal="center" vertical="center"/>
    </xf>
    <xf numFmtId="165" fontId="10" fillId="8" borderId="3" xfId="7" applyNumberFormat="1" applyFont="1" applyFill="1" applyBorder="1" applyAlignment="1">
      <alignment horizontal="center" vertical="center"/>
    </xf>
    <xf numFmtId="165" fontId="10" fillId="5" borderId="3" xfId="7" applyNumberFormat="1" applyFont="1" applyFill="1" applyBorder="1" applyAlignment="1">
      <alignment horizontal="center" vertical="center"/>
    </xf>
    <xf numFmtId="165" fontId="10" fillId="6" borderId="3" xfId="7" applyNumberFormat="1" applyFont="1" applyFill="1" applyBorder="1" applyAlignment="1">
      <alignment horizontal="center" vertical="center"/>
    </xf>
    <xf numFmtId="166" fontId="7" fillId="0" borderId="14" xfId="6" applyNumberFormat="1" applyFont="1" applyBorder="1" applyAlignment="1">
      <alignment vertical="center"/>
    </xf>
    <xf numFmtId="166" fontId="7" fillId="7" borderId="4" xfId="6" applyNumberFormat="1" applyFont="1" applyFill="1" applyBorder="1" applyAlignment="1">
      <alignment vertical="center"/>
    </xf>
    <xf numFmtId="167" fontId="16" fillId="6" borderId="15" xfId="6" applyNumberFormat="1" applyFont="1" applyFill="1" applyBorder="1" applyAlignment="1">
      <alignment horizontal="center" vertical="center"/>
    </xf>
    <xf numFmtId="167" fontId="16" fillId="3" borderId="4" xfId="6" applyNumberFormat="1" applyFont="1" applyFill="1" applyBorder="1" applyAlignment="1">
      <alignment horizontal="center" vertical="center"/>
    </xf>
    <xf numFmtId="3" fontId="16" fillId="5" borderId="4" xfId="6" applyNumberFormat="1" applyFont="1" applyFill="1" applyBorder="1" applyAlignment="1">
      <alignment horizontal="right" vertical="center" indent="1"/>
    </xf>
    <xf numFmtId="3" fontId="16" fillId="4" borderId="4" xfId="6" applyNumberFormat="1" applyFont="1" applyFill="1" applyBorder="1" applyAlignment="1">
      <alignment horizontal="right" vertical="center" indent="1"/>
    </xf>
    <xf numFmtId="169" fontId="10" fillId="7" borderId="2" xfId="6" applyNumberFormat="1" applyFont="1" applyFill="1" applyBorder="1" applyAlignment="1">
      <alignment vertical="center"/>
    </xf>
    <xf numFmtId="0" fontId="9" fillId="6" borderId="2" xfId="6" applyFont="1" applyFill="1" applyBorder="1" applyAlignment="1">
      <alignment horizontal="left" vertical="center" indent="1"/>
    </xf>
    <xf numFmtId="166" fontId="7" fillId="2" borderId="11" xfId="6" applyNumberFormat="1" applyFont="1" applyFill="1" applyBorder="1" applyAlignment="1">
      <alignment vertical="center"/>
    </xf>
    <xf numFmtId="166" fontId="7" fillId="0" borderId="11" xfId="6" applyNumberFormat="1" applyFont="1" applyBorder="1" applyAlignment="1">
      <alignment vertical="center"/>
    </xf>
    <xf numFmtId="3" fontId="9" fillId="0" borderId="6" xfId="6" applyNumberFormat="1" applyFont="1" applyBorder="1" applyAlignment="1">
      <alignment horizontal="right" vertical="center" indent="1"/>
    </xf>
    <xf numFmtId="165" fontId="7" fillId="9" borderId="6" xfId="7" applyNumberFormat="1" applyFont="1" applyFill="1" applyBorder="1" applyAlignment="1">
      <alignment horizontal="center" vertical="center"/>
    </xf>
    <xf numFmtId="165" fontId="7" fillId="8" borderId="2" xfId="7" applyNumberFormat="1" applyFont="1" applyFill="1" applyBorder="1" applyAlignment="1">
      <alignment horizontal="center" vertical="center"/>
    </xf>
    <xf numFmtId="165" fontId="7" fillId="5" borderId="2" xfId="7" applyNumberFormat="1" applyFont="1" applyFill="1" applyBorder="1" applyAlignment="1">
      <alignment horizontal="center" vertical="center"/>
    </xf>
    <xf numFmtId="165" fontId="7" fillId="6" borderId="2" xfId="7" applyNumberFormat="1" applyFont="1" applyFill="1" applyBorder="1" applyAlignment="1">
      <alignment horizontal="center" vertical="center"/>
    </xf>
    <xf numFmtId="0" fontId="14" fillId="0" borderId="0" xfId="6" applyFont="1"/>
    <xf numFmtId="0" fontId="9" fillId="6" borderId="2" xfId="6" applyFont="1" applyFill="1" applyBorder="1" applyAlignment="1">
      <alignment horizontal="left" vertical="center" wrapText="1" indent="1"/>
    </xf>
    <xf numFmtId="3" fontId="9" fillId="0" borderId="10" xfId="6" applyNumberFormat="1" applyFont="1" applyBorder="1" applyAlignment="1">
      <alignment horizontal="right" vertical="center" indent="1"/>
    </xf>
    <xf numFmtId="0" fontId="9" fillId="6" borderId="3" xfId="0" applyFont="1" applyFill="1" applyBorder="1" applyAlignment="1">
      <alignment horizontal="left" vertical="center" wrapText="1" indent="1"/>
    </xf>
    <xf numFmtId="166" fontId="7" fillId="2" borderId="11" xfId="0" applyNumberFormat="1" applyFont="1" applyFill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7" borderId="3" xfId="0" applyNumberFormat="1" applyFont="1" applyFill="1" applyBorder="1" applyAlignment="1">
      <alignment vertical="center"/>
    </xf>
    <xf numFmtId="167" fontId="9" fillId="6" borderId="13" xfId="0" applyNumberFormat="1" applyFont="1" applyFill="1" applyBorder="1" applyAlignment="1">
      <alignment horizontal="center" vertical="center"/>
    </xf>
    <xf numFmtId="167" fontId="9" fillId="3" borderId="3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right" vertical="center" indent="1"/>
    </xf>
    <xf numFmtId="3" fontId="9" fillId="4" borderId="3" xfId="0" applyNumberFormat="1" applyFont="1" applyFill="1" applyBorder="1" applyAlignment="1">
      <alignment horizontal="right" vertical="center" indent="1"/>
    </xf>
    <xf numFmtId="3" fontId="9" fillId="0" borderId="7" xfId="0" applyNumberFormat="1" applyFont="1" applyBorder="1" applyAlignment="1">
      <alignment horizontal="right" vertical="center" indent="1"/>
    </xf>
    <xf numFmtId="165" fontId="7" fillId="9" borderId="7" xfId="1" applyNumberFormat="1" applyFont="1" applyFill="1" applyBorder="1" applyAlignment="1">
      <alignment horizontal="center" vertical="center"/>
    </xf>
    <xf numFmtId="165" fontId="7" fillId="8" borderId="3" xfId="1" applyNumberFormat="1" applyFont="1" applyFill="1" applyBorder="1" applyAlignment="1">
      <alignment horizontal="center" vertical="center"/>
    </xf>
    <xf numFmtId="165" fontId="7" fillId="5" borderId="3" xfId="1" applyNumberFormat="1" applyFont="1" applyFill="1" applyBorder="1" applyAlignment="1">
      <alignment horizontal="center" vertical="center"/>
    </xf>
    <xf numFmtId="165" fontId="7" fillId="6" borderId="3" xfId="1" applyNumberFormat="1" applyFont="1" applyFill="1" applyBorder="1" applyAlignment="1">
      <alignment horizontal="center" vertical="center"/>
    </xf>
    <xf numFmtId="0" fontId="9" fillId="0" borderId="0" xfId="0" applyFont="1"/>
    <xf numFmtId="166" fontId="7" fillId="2" borderId="12" xfId="0" applyNumberFormat="1" applyFont="1" applyFill="1" applyBorder="1" applyAlignment="1">
      <alignment vertical="center"/>
    </xf>
    <xf numFmtId="166" fontId="9" fillId="0" borderId="0" xfId="0" applyNumberFormat="1" applyFont="1"/>
    <xf numFmtId="166" fontId="7" fillId="7" borderId="22" xfId="0" applyNumberFormat="1" applyFont="1" applyFill="1" applyBorder="1" applyAlignment="1">
      <alignment vertical="center"/>
    </xf>
    <xf numFmtId="3" fontId="9" fillId="4" borderId="17" xfId="0" applyNumberFormat="1" applyFont="1" applyFill="1" applyBorder="1" applyAlignment="1">
      <alignment horizontal="right" vertical="center" indent="1"/>
    </xf>
    <xf numFmtId="0" fontId="9" fillId="6" borderId="2" xfId="0" applyFont="1" applyFill="1" applyBorder="1" applyAlignment="1">
      <alignment horizontal="left" vertical="center" wrapText="1" indent="1"/>
    </xf>
    <xf numFmtId="3" fontId="9" fillId="0" borderId="6" xfId="0" applyNumberFormat="1" applyFont="1" applyBorder="1" applyAlignment="1">
      <alignment horizontal="right" vertical="center" indent="1"/>
    </xf>
    <xf numFmtId="165" fontId="7" fillId="9" borderId="6" xfId="1" applyNumberFormat="1" applyFont="1" applyFill="1" applyBorder="1" applyAlignment="1">
      <alignment horizontal="center" vertical="center"/>
    </xf>
    <xf numFmtId="165" fontId="7" fillId="8" borderId="2" xfId="1" applyNumberFormat="1" applyFont="1" applyFill="1" applyBorder="1" applyAlignment="1">
      <alignment horizontal="center" vertical="center"/>
    </xf>
    <xf numFmtId="165" fontId="7" fillId="5" borderId="2" xfId="1" applyNumberFormat="1" applyFont="1" applyFill="1" applyBorder="1" applyAlignment="1">
      <alignment horizontal="center" vertical="center"/>
    </xf>
    <xf numFmtId="165" fontId="7" fillId="6" borderId="2" xfId="1" applyNumberFormat="1" applyFont="1" applyFill="1" applyBorder="1" applyAlignment="1">
      <alignment horizontal="center" vertical="center"/>
    </xf>
    <xf numFmtId="166" fontId="7" fillId="0" borderId="11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horizontal="right" vertical="center" indent="1"/>
    </xf>
    <xf numFmtId="166" fontId="9" fillId="2" borderId="14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right" vertical="center"/>
    </xf>
    <xf numFmtId="3" fontId="9" fillId="4" borderId="4" xfId="0" applyNumberFormat="1" applyFont="1" applyFill="1" applyBorder="1" applyAlignment="1">
      <alignment horizontal="right" vertical="center" indent="1"/>
    </xf>
    <xf numFmtId="0" fontId="9" fillId="2" borderId="1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right" vertical="center" indent="1"/>
    </xf>
    <xf numFmtId="165" fontId="10" fillId="6" borderId="11" xfId="7" applyNumberFormat="1" applyFont="1" applyFill="1" applyBorder="1" applyAlignment="1">
      <alignment horizontal="center" vertical="center"/>
    </xf>
    <xf numFmtId="165" fontId="7" fillId="6" borderId="11" xfId="7" applyNumberFormat="1" applyFont="1" applyFill="1" applyBorder="1" applyAlignment="1">
      <alignment horizontal="center" vertical="center"/>
    </xf>
    <xf numFmtId="165" fontId="10" fillId="6" borderId="12" xfId="7" applyNumberFormat="1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 wrapText="1"/>
    </xf>
    <xf numFmtId="43" fontId="4" fillId="0" borderId="0" xfId="3" applyNumberFormat="1"/>
    <xf numFmtId="168" fontId="4" fillId="0" borderId="0" xfId="3" applyNumberFormat="1"/>
    <xf numFmtId="47" fontId="0" fillId="0" borderId="0" xfId="0" applyNumberFormat="1"/>
    <xf numFmtId="20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/>
    <xf numFmtId="2" fontId="18" fillId="0" borderId="0" xfId="0" applyNumberFormat="1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5" fillId="3" borderId="1" xfId="3" applyFont="1" applyFill="1" applyBorder="1" applyAlignment="1">
      <alignment horizontal="center" vertical="center" wrapText="1"/>
    </xf>
    <xf numFmtId="0" fontId="19" fillId="0" borderId="0" xfId="3" applyFont="1"/>
    <xf numFmtId="168" fontId="13" fillId="3" borderId="0" xfId="2" applyNumberFormat="1" applyFont="1" applyFill="1" applyAlignment="1">
      <alignment horizontal="center" vertical="center" wrapText="1"/>
    </xf>
    <xf numFmtId="166" fontId="20" fillId="0" borderId="8" xfId="0" applyNumberFormat="1" applyFont="1" applyBorder="1" applyAlignment="1">
      <alignment vertical="center"/>
    </xf>
    <xf numFmtId="0" fontId="21" fillId="0" borderId="9" xfId="6" applyFont="1" applyBorder="1" applyAlignment="1">
      <alignment vertical="center"/>
    </xf>
    <xf numFmtId="166" fontId="21" fillId="0" borderId="8" xfId="6" applyNumberFormat="1" applyFont="1" applyBorder="1" applyAlignment="1">
      <alignment vertical="center"/>
    </xf>
    <xf numFmtId="166" fontId="23" fillId="0" borderId="8" xfId="6" applyNumberFormat="1" applyFont="1" applyBorder="1" applyAlignment="1">
      <alignment vertical="center"/>
    </xf>
    <xf numFmtId="0" fontId="24" fillId="0" borderId="0" xfId="6" applyFont="1"/>
    <xf numFmtId="0" fontId="21" fillId="0" borderId="9" xfId="0" applyFont="1" applyBorder="1" applyAlignment="1">
      <alignment vertical="center"/>
    </xf>
    <xf numFmtId="166" fontId="21" fillId="0" borderId="8" xfId="0" applyNumberFormat="1" applyFont="1" applyBorder="1" applyAlignment="1">
      <alignment vertical="center"/>
    </xf>
    <xf numFmtId="166" fontId="23" fillId="0" borderId="8" xfId="0" applyNumberFormat="1" applyFont="1" applyBorder="1" applyAlignment="1">
      <alignment vertical="center"/>
    </xf>
    <xf numFmtId="0" fontId="25" fillId="0" borderId="0" xfId="0" applyFont="1"/>
    <xf numFmtId="0" fontId="6" fillId="0" borderId="0" xfId="10" applyFont="1"/>
    <xf numFmtId="0" fontId="28" fillId="0" borderId="0" xfId="0" applyFont="1" applyAlignment="1">
      <alignment vertical="center"/>
    </xf>
    <xf numFmtId="0" fontId="30" fillId="0" borderId="2" xfId="10" applyFont="1" applyBorder="1" applyAlignment="1">
      <alignment horizontal="left" vertical="center" wrapText="1" indent="1"/>
    </xf>
    <xf numFmtId="3" fontId="30" fillId="0" borderId="29" xfId="10" applyNumberFormat="1" applyFont="1" applyBorder="1" applyAlignment="1">
      <alignment horizontal="right" vertical="center" indent="1"/>
    </xf>
    <xf numFmtId="170" fontId="30" fillId="0" borderId="30" xfId="10" applyNumberFormat="1" applyFont="1" applyBorder="1" applyAlignment="1">
      <alignment horizontal="center" vertical="center"/>
    </xf>
    <xf numFmtId="0" fontId="30" fillId="0" borderId="2" xfId="10" applyFont="1" applyBorder="1" applyAlignment="1">
      <alignment horizontal="left" vertical="center" wrapText="1" indent="4"/>
    </xf>
    <xf numFmtId="0" fontId="30" fillId="0" borderId="2" xfId="10" applyFont="1" applyBorder="1" applyAlignment="1">
      <alignment horizontal="left" vertical="center" wrapText="1" indent="2"/>
    </xf>
    <xf numFmtId="0" fontId="29" fillId="0" borderId="1" xfId="10" applyFont="1" applyBorder="1" applyAlignment="1">
      <alignment horizontal="left" vertical="center" wrapText="1" indent="2"/>
    </xf>
    <xf numFmtId="3" fontId="30" fillId="0" borderId="27" xfId="10" applyNumberFormat="1" applyFont="1" applyBorder="1" applyAlignment="1">
      <alignment horizontal="right" vertical="center" indent="1"/>
    </xf>
    <xf numFmtId="170" fontId="30" fillId="0" borderId="28" xfId="10" applyNumberFormat="1" applyFont="1" applyBorder="1" applyAlignment="1">
      <alignment horizontal="center" vertical="center"/>
    </xf>
    <xf numFmtId="0" fontId="28" fillId="0" borderId="0" xfId="0" applyFont="1"/>
    <xf numFmtId="0" fontId="30" fillId="0" borderId="11" xfId="10" applyFont="1" applyBorder="1" applyAlignment="1">
      <alignment horizontal="left" vertical="center" wrapText="1" indent="2"/>
    </xf>
    <xf numFmtId="167" fontId="6" fillId="0" borderId="0" xfId="2" applyNumberFormat="1" applyFont="1"/>
    <xf numFmtId="43" fontId="6" fillId="0" borderId="0" xfId="10" applyNumberFormat="1" applyFont="1"/>
    <xf numFmtId="166" fontId="6" fillId="0" borderId="0" xfId="10" applyNumberFormat="1" applyFont="1"/>
    <xf numFmtId="0" fontId="29" fillId="3" borderId="12" xfId="10" applyFont="1" applyFill="1" applyBorder="1" applyAlignment="1">
      <alignment horizontal="center" vertical="center" wrapText="1"/>
    </xf>
    <xf numFmtId="0" fontId="30" fillId="3" borderId="31" xfId="10" applyFont="1" applyFill="1" applyBorder="1" applyAlignment="1">
      <alignment horizontal="center" vertical="center" wrapText="1"/>
    </xf>
    <xf numFmtId="0" fontId="30" fillId="3" borderId="32" xfId="10" applyFont="1" applyFill="1" applyBorder="1" applyAlignment="1">
      <alignment horizontal="center" vertical="center" wrapText="1"/>
    </xf>
    <xf numFmtId="0" fontId="29" fillId="3" borderId="3" xfId="10" applyFont="1" applyFill="1" applyBorder="1" applyAlignment="1">
      <alignment vertical="center" wrapText="1"/>
    </xf>
    <xf numFmtId="0" fontId="29" fillId="3" borderId="3" xfId="1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0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7" fillId="4" borderId="4" xfId="6" applyFont="1" applyFill="1" applyBorder="1" applyAlignment="1">
      <alignment horizontal="center" vertical="center" wrapText="1"/>
    </xf>
    <xf numFmtId="0" fontId="7" fillId="4" borderId="3" xfId="6" applyFont="1" applyFill="1" applyBorder="1" applyAlignment="1">
      <alignment horizontal="center" vertical="center" wrapText="1"/>
    </xf>
    <xf numFmtId="0" fontId="9" fillId="3" borderId="8" xfId="6" applyFont="1" applyFill="1" applyBorder="1" applyAlignment="1">
      <alignment horizontal="center" vertical="center"/>
    </xf>
    <xf numFmtId="0" fontId="9" fillId="3" borderId="9" xfId="6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/>
    </xf>
    <xf numFmtId="0" fontId="8" fillId="6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 wrapText="1"/>
    </xf>
    <xf numFmtId="0" fontId="22" fillId="0" borderId="3" xfId="6" applyFont="1" applyBorder="1" applyAlignment="1">
      <alignment horizontal="center" vertical="center" wrapText="1"/>
    </xf>
    <xf numFmtId="0" fontId="31" fillId="0" borderId="15" xfId="10" applyFont="1" applyBorder="1" applyAlignment="1">
      <alignment horizontal="left" vertical="center" wrapText="1" indent="1"/>
    </xf>
    <xf numFmtId="0" fontId="32" fillId="0" borderId="33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7" fillId="0" borderId="38" xfId="10" applyFont="1" applyBorder="1" applyAlignment="1">
      <alignment horizontal="center" vertical="center" wrapText="1"/>
    </xf>
    <xf numFmtId="0" fontId="27" fillId="0" borderId="39" xfId="10" applyFont="1" applyBorder="1" applyAlignment="1">
      <alignment horizontal="center" vertical="center" wrapText="1"/>
    </xf>
    <xf numFmtId="0" fontId="27" fillId="0" borderId="40" xfId="1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166" fontId="7" fillId="0" borderId="9" xfId="6" applyNumberFormat="1" applyFont="1" applyBorder="1" applyAlignment="1">
      <alignment vertical="center"/>
    </xf>
    <xf numFmtId="167" fontId="9" fillId="7" borderId="4" xfId="2" applyNumberFormat="1" applyFont="1" applyFill="1" applyBorder="1" applyAlignment="1">
      <alignment horizontal="right" vertical="center"/>
    </xf>
  </cellXfs>
  <cellStyles count="11">
    <cellStyle name="Comma" xfId="2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1" xr:uid="{00000000-0005-0000-0000-000005000000}"/>
    <cellStyle name="Normal 4 2" xfId="7" xr:uid="{00000000-0005-0000-0000-000006000000}"/>
    <cellStyle name="Normal 4 3" xfId="9" xr:uid="{00000000-0005-0000-0000-000007000000}"/>
    <cellStyle name="Normal 5" xfId="6" xr:uid="{00000000-0005-0000-0000-000008000000}"/>
    <cellStyle name="Normal 6" xfId="8" xr:uid="{00000000-0005-0000-0000-000009000000}"/>
    <cellStyle name="Normal_Sheet1" xfId="10" xr:uid="{5B5E7D43-B6FE-4551-8313-34356DCF33E3}"/>
  </cellStyles>
  <dxfs count="0"/>
  <tableStyles count="0" defaultTableStyle="TableStyleMedium9" defaultPivotStyle="PivotStyleLight16"/>
  <colors>
    <mruColors>
      <color rgb="FFF4FAA8"/>
      <color rgb="FFFFFFCC"/>
      <color rgb="FFBD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view="pageBreakPreview" zoomScale="80" zoomScaleNormal="93" zoomScaleSheetLayoutView="80" workbookViewId="0">
      <pane ySplit="4" topLeftCell="A5" activePane="bottomLeft" state="frozen"/>
      <selection activeCell="A21" sqref="A21:XFD21"/>
      <selection pane="bottomLeft" activeCell="D4" sqref="D4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13" style="4" customWidth="1"/>
    <col min="5" max="5" width="12.85546875" style="4" customWidth="1"/>
    <col min="6" max="6" width="12.28515625" style="4" customWidth="1"/>
    <col min="7" max="8" width="11.85546875" style="4" customWidth="1"/>
    <col min="9" max="9" width="2.5703125" style="4" customWidth="1"/>
    <col min="10" max="11" width="8" style="4" customWidth="1"/>
    <col min="12" max="12" width="9.5703125" style="4" customWidth="1"/>
    <col min="13" max="13" width="12.7109375" style="4" customWidth="1"/>
    <col min="14" max="16384" width="18.7109375" style="4"/>
  </cols>
  <sheetData>
    <row r="1" spans="1:13" ht="21.75" customHeight="1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4.5" customHeight="1" x14ac:dyDescent="0.2">
      <c r="A2" s="282"/>
      <c r="B2" s="280" t="s">
        <v>18</v>
      </c>
      <c r="C2" s="5"/>
      <c r="D2" s="6" t="s">
        <v>28</v>
      </c>
      <c r="E2" s="7" t="s">
        <v>29</v>
      </c>
      <c r="F2" s="8" t="s">
        <v>21</v>
      </c>
      <c r="G2" s="9" t="s">
        <v>24</v>
      </c>
      <c r="H2" s="274" t="s">
        <v>19</v>
      </c>
      <c r="I2" s="10"/>
      <c r="J2" s="276" t="s">
        <v>27</v>
      </c>
      <c r="K2" s="277"/>
      <c r="L2" s="278"/>
      <c r="M2" s="279" t="s">
        <v>25</v>
      </c>
    </row>
    <row r="3" spans="1:13" ht="32.25" customHeight="1" x14ac:dyDescent="0.2">
      <c r="A3" s="282"/>
      <c r="B3" s="281"/>
      <c r="C3" s="11"/>
      <c r="D3" s="6" t="s">
        <v>22</v>
      </c>
      <c r="E3" s="12" t="s">
        <v>20</v>
      </c>
      <c r="F3" s="13" t="s">
        <v>23</v>
      </c>
      <c r="G3" s="14" t="s">
        <v>23</v>
      </c>
      <c r="H3" s="275"/>
      <c r="I3" s="15"/>
      <c r="J3" s="88" t="s">
        <v>48</v>
      </c>
      <c r="K3" s="89" t="s">
        <v>49</v>
      </c>
      <c r="L3" s="16" t="s">
        <v>50</v>
      </c>
      <c r="M3" s="279"/>
    </row>
    <row r="4" spans="1:13" ht="21" customHeight="1" x14ac:dyDescent="0.2">
      <c r="A4" s="17" t="s">
        <v>2</v>
      </c>
      <c r="B4" s="18">
        <v>65170629.446329698</v>
      </c>
      <c r="C4" s="19"/>
      <c r="D4" s="20">
        <v>51206304.49770245</v>
      </c>
      <c r="E4" s="21">
        <v>10645900.435084572</v>
      </c>
      <c r="F4" s="22">
        <v>2048948.6408569636</v>
      </c>
      <c r="G4" s="82">
        <v>1269475.8726857125</v>
      </c>
      <c r="H4" s="83">
        <f>SUM(F4:G4)</f>
        <v>3318424.5135426763</v>
      </c>
      <c r="I4" s="23"/>
      <c r="J4" s="74">
        <f>100*(E4+F4+G4)/B4</f>
        <v>21.427328640622321</v>
      </c>
      <c r="K4" s="75">
        <f t="shared" ref="K4:K23" si="0">100*H4/B4</f>
        <v>5.0919018915959926</v>
      </c>
      <c r="L4" s="76">
        <f t="shared" ref="L4:L23" si="1">100*G4/B4</f>
        <v>1.9479263641778548</v>
      </c>
      <c r="M4" s="77">
        <f t="shared" ref="M4:M23" si="2">100*E4/B4</f>
        <v>16.335426749026329</v>
      </c>
    </row>
    <row r="5" spans="1:13" s="205" customFormat="1" ht="16.5" customHeight="1" x14ac:dyDescent="0.2">
      <c r="A5" s="24" t="s">
        <v>3</v>
      </c>
      <c r="B5" s="222"/>
      <c r="C5" s="219"/>
      <c r="D5" s="223"/>
      <c r="E5" s="91"/>
      <c r="F5" s="92"/>
      <c r="G5" s="93"/>
      <c r="H5" s="93"/>
      <c r="I5" s="217"/>
      <c r="J5" s="212" t="e">
        <f t="shared" ref="J5:J23" si="3">100*(E5+F5+G5)/B5</f>
        <v>#DIV/0!</v>
      </c>
      <c r="K5" s="213" t="e">
        <f t="shared" si="0"/>
        <v>#DIV/0!</v>
      </c>
      <c r="L5" s="214" t="e">
        <f t="shared" si="1"/>
        <v>#DIV/0!</v>
      </c>
      <c r="M5" s="215" t="e">
        <f t="shared" si="2"/>
        <v>#DIV/0!</v>
      </c>
    </row>
    <row r="6" spans="1:13" ht="16.5" customHeight="1" x14ac:dyDescent="0.2">
      <c r="A6" s="25" t="s">
        <v>10</v>
      </c>
      <c r="B6" s="26">
        <v>19386385.056004137</v>
      </c>
      <c r="C6" s="27"/>
      <c r="D6" s="28">
        <v>15914244.82058314</v>
      </c>
      <c r="E6" s="29">
        <v>2647035.1684688311</v>
      </c>
      <c r="F6" s="30">
        <v>509457.99688870652</v>
      </c>
      <c r="G6" s="31">
        <v>315647.07006345835</v>
      </c>
      <c r="H6" s="32">
        <f t="shared" ref="H6:H23" si="4">SUM(F6:G6)</f>
        <v>825105.06695216487</v>
      </c>
      <c r="I6" s="33"/>
      <c r="J6" s="34">
        <f t="shared" si="3"/>
        <v>17.910199479637608</v>
      </c>
      <c r="K6" s="35">
        <f t="shared" si="0"/>
        <v>4.2561058421596885</v>
      </c>
      <c r="L6" s="36">
        <f t="shared" si="1"/>
        <v>1.6281894182520615</v>
      </c>
      <c r="M6" s="37">
        <f t="shared" si="2"/>
        <v>13.654093637477921</v>
      </c>
    </row>
    <row r="7" spans="1:13" ht="16.5" customHeight="1" x14ac:dyDescent="0.2">
      <c r="A7" s="25" t="s">
        <v>4</v>
      </c>
      <c r="B7" s="26">
        <v>1876619.1272587702</v>
      </c>
      <c r="C7" s="27"/>
      <c r="D7" s="28">
        <v>1432897.2146383836</v>
      </c>
      <c r="E7" s="29">
        <v>338277.66970477893</v>
      </c>
      <c r="F7" s="30">
        <v>65106.148211723485</v>
      </c>
      <c r="G7" s="31">
        <v>40338.094703884191</v>
      </c>
      <c r="H7" s="32">
        <f t="shared" si="4"/>
        <v>105444.24291560767</v>
      </c>
      <c r="I7" s="33"/>
      <c r="J7" s="34">
        <f t="shared" si="3"/>
        <v>23.644750614289197</v>
      </c>
      <c r="K7" s="35">
        <f t="shared" si="0"/>
        <v>5.6188408923249664</v>
      </c>
      <c r="L7" s="36">
        <f t="shared" si="1"/>
        <v>2.1495088757198788</v>
      </c>
      <c r="M7" s="37">
        <f t="shared" si="2"/>
        <v>18.025909721964229</v>
      </c>
    </row>
    <row r="8" spans="1:13" ht="16.5" customHeight="1" x14ac:dyDescent="0.2">
      <c r="A8" s="38" t="s">
        <v>5</v>
      </c>
      <c r="B8" s="26">
        <v>15682208.767912902</v>
      </c>
      <c r="C8" s="27"/>
      <c r="D8" s="28">
        <v>12266593.338139653</v>
      </c>
      <c r="E8" s="29">
        <v>2603942.6842096783</v>
      </c>
      <c r="F8" s="30">
        <v>501164.26094853564</v>
      </c>
      <c r="G8" s="31">
        <v>310508.48461503553</v>
      </c>
      <c r="H8" s="32">
        <f t="shared" si="4"/>
        <v>811672.74556357111</v>
      </c>
      <c r="I8" s="33"/>
      <c r="J8" s="34">
        <f t="shared" si="3"/>
        <v>21.780193595954934</v>
      </c>
      <c r="K8" s="35">
        <f t="shared" si="0"/>
        <v>5.1757552623857475</v>
      </c>
      <c r="L8" s="36">
        <f t="shared" si="1"/>
        <v>1.9800047889322938</v>
      </c>
      <c r="M8" s="37">
        <f t="shared" si="2"/>
        <v>16.604438333569188</v>
      </c>
    </row>
    <row r="9" spans="1:13" ht="16.5" customHeight="1" x14ac:dyDescent="0.2">
      <c r="A9" s="38" t="s">
        <v>6</v>
      </c>
      <c r="B9" s="26">
        <v>20736399.863713246</v>
      </c>
      <c r="C9" s="27"/>
      <c r="D9" s="28">
        <v>15810303.867311751</v>
      </c>
      <c r="E9" s="29">
        <v>3755478.8866836256</v>
      </c>
      <c r="F9" s="30">
        <v>722793.09839105303</v>
      </c>
      <c r="G9" s="31">
        <v>447824.01132681558</v>
      </c>
      <c r="H9" s="32">
        <f t="shared" si="4"/>
        <v>1170617.1097178687</v>
      </c>
      <c r="I9" s="33"/>
      <c r="J9" s="34">
        <f t="shared" si="3"/>
        <v>23.755791886622035</v>
      </c>
      <c r="K9" s="35">
        <f t="shared" si="0"/>
        <v>5.645228281724731</v>
      </c>
      <c r="L9" s="36">
        <f t="shared" si="1"/>
        <v>2.1596034715286598</v>
      </c>
      <c r="M9" s="37">
        <f t="shared" si="2"/>
        <v>18.110563604897305</v>
      </c>
    </row>
    <row r="10" spans="1:13" s="205" customFormat="1" ht="16.5" customHeight="1" x14ac:dyDescent="0.2">
      <c r="A10" s="192" t="s">
        <v>13</v>
      </c>
      <c r="B10" s="206">
        <v>7489016.8295822851</v>
      </c>
      <c r="C10" s="194"/>
      <c r="D10" s="195">
        <v>5831712.1467827223</v>
      </c>
      <c r="E10" s="196">
        <v>1263469.6420050005</v>
      </c>
      <c r="F10" s="197">
        <v>243171.95351729912</v>
      </c>
      <c r="G10" s="198">
        <v>150663.08727726334</v>
      </c>
      <c r="H10" s="199">
        <f t="shared" si="4"/>
        <v>393835.04079456243</v>
      </c>
      <c r="I10" s="200"/>
      <c r="J10" s="201">
        <f t="shared" si="3"/>
        <v>22.129803157245711</v>
      </c>
      <c r="K10" s="202">
        <f t="shared" si="0"/>
        <v>5.2588350347789152</v>
      </c>
      <c r="L10" s="203">
        <f t="shared" si="1"/>
        <v>2.0117872706885995</v>
      </c>
      <c r="M10" s="204">
        <f t="shared" si="2"/>
        <v>16.870968122466792</v>
      </c>
    </row>
    <row r="11" spans="1:13" s="205" customFormat="1" ht="16.5" customHeight="1" x14ac:dyDescent="0.2">
      <c r="A11" s="52" t="s">
        <v>11</v>
      </c>
      <c r="B11" s="53">
        <f>SUM(B12:B17)-B14</f>
        <v>65170629.446330048</v>
      </c>
      <c r="C11" s="53">
        <f t="shared" ref="C11:H11" si="5">SUM(C12:C17)-C14</f>
        <v>0</v>
      </c>
      <c r="D11" s="53">
        <f t="shared" si="5"/>
        <v>51206304.497702807</v>
      </c>
      <c r="E11" s="53">
        <f t="shared" si="5"/>
        <v>10645900.435084574</v>
      </c>
      <c r="F11" s="53">
        <f t="shared" si="5"/>
        <v>2048948.6408569636</v>
      </c>
      <c r="G11" s="53">
        <f t="shared" si="5"/>
        <v>1269475.8726857128</v>
      </c>
      <c r="H11" s="53">
        <f t="shared" si="5"/>
        <v>3318424.5135426754</v>
      </c>
      <c r="I11" s="217"/>
      <c r="J11" s="212">
        <f t="shared" si="3"/>
        <v>21.427328640622207</v>
      </c>
      <c r="K11" s="213">
        <f t="shared" si="0"/>
        <v>5.0919018915959633</v>
      </c>
      <c r="L11" s="214">
        <f t="shared" si="1"/>
        <v>1.9479263641778446</v>
      </c>
      <c r="M11" s="215">
        <f t="shared" si="2"/>
        <v>16.335426749026247</v>
      </c>
    </row>
    <row r="12" spans="1:13" ht="16.5" customHeight="1" x14ac:dyDescent="0.2">
      <c r="A12" s="25" t="s">
        <v>7</v>
      </c>
      <c r="B12" s="26">
        <v>9732150.6968456618</v>
      </c>
      <c r="C12" s="27"/>
      <c r="D12" s="28">
        <v>5558042.0609868411</v>
      </c>
      <c r="E12" s="29">
        <v>3182190.6970840041</v>
      </c>
      <c r="F12" s="30">
        <v>612455.97246524936</v>
      </c>
      <c r="G12" s="31">
        <v>379461.96630956756</v>
      </c>
      <c r="H12" s="32">
        <f t="shared" si="4"/>
        <v>991917.93877481692</v>
      </c>
      <c r="I12" s="33"/>
      <c r="J12" s="34">
        <f t="shared" si="3"/>
        <v>42.889889047974904</v>
      </c>
      <c r="K12" s="35">
        <f t="shared" si="0"/>
        <v>10.192176114744223</v>
      </c>
      <c r="L12" s="36">
        <f t="shared" si="1"/>
        <v>3.8990555955176172</v>
      </c>
      <c r="M12" s="37">
        <f t="shared" si="2"/>
        <v>32.697712933230683</v>
      </c>
    </row>
    <row r="13" spans="1:13" ht="16.5" customHeight="1" x14ac:dyDescent="0.2">
      <c r="A13" s="25" t="s">
        <v>14</v>
      </c>
      <c r="B13" s="26">
        <v>17603002.510957148</v>
      </c>
      <c r="C13" s="27"/>
      <c r="D13" s="28">
        <v>13924274.596475074</v>
      </c>
      <c r="E13" s="29">
        <v>2804530.2046048706</v>
      </c>
      <c r="F13" s="30">
        <v>539770.06322826853</v>
      </c>
      <c r="G13" s="31">
        <v>334427.64664893516</v>
      </c>
      <c r="H13" s="32">
        <f t="shared" si="4"/>
        <v>874197.70987720368</v>
      </c>
      <c r="I13" s="33"/>
      <c r="J13" s="34">
        <f t="shared" si="3"/>
        <v>20.898297959068159</v>
      </c>
      <c r="K13" s="35">
        <f t="shared" si="0"/>
        <v>4.9661852251231089</v>
      </c>
      <c r="L13" s="36">
        <f t="shared" si="1"/>
        <v>1.8998329770206397</v>
      </c>
      <c r="M13" s="37">
        <f t="shared" si="2"/>
        <v>15.932112733945051</v>
      </c>
    </row>
    <row r="14" spans="1:13" s="205" customFormat="1" ht="16.5" customHeight="1" x14ac:dyDescent="0.2">
      <c r="A14" s="210" t="s">
        <v>265</v>
      </c>
      <c r="B14" s="193">
        <f>SUM(B12:B13)</f>
        <v>27335153.20780281</v>
      </c>
      <c r="C14" s="193"/>
      <c r="D14" s="193">
        <f t="shared" ref="D14:H14" si="6">SUM(D12:D13)</f>
        <v>19482316.657461915</v>
      </c>
      <c r="E14" s="193">
        <f t="shared" si="6"/>
        <v>5986720.9016888747</v>
      </c>
      <c r="F14" s="193">
        <f t="shared" si="6"/>
        <v>1152226.0356935179</v>
      </c>
      <c r="G14" s="193">
        <f t="shared" si="6"/>
        <v>713889.61295850272</v>
      </c>
      <c r="H14" s="193">
        <f t="shared" si="6"/>
        <v>1866115.6486520206</v>
      </c>
      <c r="I14" s="211"/>
      <c r="J14" s="212">
        <f t="shared" si="3"/>
        <v>28.727977087391288</v>
      </c>
      <c r="K14" s="213">
        <f t="shared" si="0"/>
        <v>6.8267978396380036</v>
      </c>
      <c r="L14" s="214">
        <f t="shared" si="1"/>
        <v>2.6116173834164691</v>
      </c>
      <c r="M14" s="215">
        <f t="shared" si="2"/>
        <v>21.901179247753284</v>
      </c>
    </row>
    <row r="15" spans="1:13" ht="16.5" customHeight="1" x14ac:dyDescent="0.2">
      <c r="A15" s="38" t="s">
        <v>15</v>
      </c>
      <c r="B15" s="26">
        <v>17034710.909941249</v>
      </c>
      <c r="C15" s="27"/>
      <c r="D15" s="28">
        <v>14681900.187168293</v>
      </c>
      <c r="E15" s="29">
        <v>1793698.4988094657</v>
      </c>
      <c r="F15" s="30">
        <v>345221.72395402781</v>
      </c>
      <c r="G15" s="31">
        <v>213890.50000946305</v>
      </c>
      <c r="H15" s="32">
        <f t="shared" si="4"/>
        <v>559112.22396349092</v>
      </c>
      <c r="I15" s="33"/>
      <c r="J15" s="34">
        <f t="shared" si="3"/>
        <v>13.811861763969738</v>
      </c>
      <c r="K15" s="35">
        <f t="shared" si="0"/>
        <v>3.2821937919545197</v>
      </c>
      <c r="L15" s="36">
        <f t="shared" si="1"/>
        <v>1.2556156728473695</v>
      </c>
      <c r="M15" s="37">
        <f t="shared" si="2"/>
        <v>10.529667972015218</v>
      </c>
    </row>
    <row r="16" spans="1:13" ht="16.5" customHeight="1" x14ac:dyDescent="0.2">
      <c r="A16" s="38" t="s">
        <v>16</v>
      </c>
      <c r="B16" s="26">
        <v>12920807.209344331</v>
      </c>
      <c r="C16" s="27"/>
      <c r="D16" s="28">
        <v>10297344.146701016</v>
      </c>
      <c r="E16" s="29">
        <v>2000034.1343222847</v>
      </c>
      <c r="F16" s="30">
        <v>384933.82933414826</v>
      </c>
      <c r="G16" s="31">
        <v>238495.09898688301</v>
      </c>
      <c r="H16" s="32">
        <f t="shared" si="4"/>
        <v>623428.92832103127</v>
      </c>
      <c r="I16" s="33"/>
      <c r="J16" s="34">
        <f t="shared" si="3"/>
        <v>20.304173107280999</v>
      </c>
      <c r="K16" s="35">
        <f t="shared" si="0"/>
        <v>4.8249998488497479</v>
      </c>
      <c r="L16" s="36">
        <f t="shared" si="1"/>
        <v>1.8458219763112269</v>
      </c>
      <c r="M16" s="37">
        <f t="shared" si="2"/>
        <v>15.479173258431249</v>
      </c>
    </row>
    <row r="17" spans="1:13" ht="16.5" customHeight="1" x14ac:dyDescent="0.2">
      <c r="A17" s="39" t="s">
        <v>17</v>
      </c>
      <c r="B17" s="40">
        <v>7879958.1192416679</v>
      </c>
      <c r="C17" s="41"/>
      <c r="D17" s="42">
        <v>6744743.5063715875</v>
      </c>
      <c r="E17" s="43">
        <v>865446.90026394662</v>
      </c>
      <c r="F17" s="44">
        <v>166567.05187526948</v>
      </c>
      <c r="G17" s="45">
        <v>103200.66073086385</v>
      </c>
      <c r="H17" s="46">
        <f t="shared" si="4"/>
        <v>269767.71260613331</v>
      </c>
      <c r="I17" s="47"/>
      <c r="J17" s="48">
        <f t="shared" si="3"/>
        <v>14.406353380204614</v>
      </c>
      <c r="K17" s="49">
        <f t="shared" si="0"/>
        <v>3.4234663246166406</v>
      </c>
      <c r="L17" s="50">
        <f t="shared" si="1"/>
        <v>1.3096600155635778</v>
      </c>
      <c r="M17" s="51">
        <f t="shared" si="2"/>
        <v>10.982887055587973</v>
      </c>
    </row>
    <row r="18" spans="1:13" s="205" customFormat="1" ht="16.5" customHeight="1" x14ac:dyDescent="0.2">
      <c r="A18" s="52" t="s">
        <v>8</v>
      </c>
      <c r="B18" s="53"/>
      <c r="C18" s="54"/>
      <c r="D18" s="55"/>
      <c r="E18" s="91"/>
      <c r="F18" s="92"/>
      <c r="G18" s="93"/>
      <c r="H18" s="221"/>
      <c r="I18" s="217"/>
      <c r="J18" s="212" t="e">
        <f t="shared" si="3"/>
        <v>#DIV/0!</v>
      </c>
      <c r="K18" s="213" t="e">
        <f t="shared" si="0"/>
        <v>#DIV/0!</v>
      </c>
      <c r="L18" s="214" t="e">
        <f t="shared" si="1"/>
        <v>#DIV/0!</v>
      </c>
      <c r="M18" s="215" t="e">
        <f t="shared" si="2"/>
        <v>#DIV/0!</v>
      </c>
    </row>
    <row r="19" spans="1:13" ht="16.5" customHeight="1" x14ac:dyDescent="0.2">
      <c r="A19" s="25" t="s">
        <v>9</v>
      </c>
      <c r="B19" s="26">
        <v>36895833.606660113</v>
      </c>
      <c r="C19" s="27"/>
      <c r="D19" s="28">
        <v>29629442.886621114</v>
      </c>
      <c r="E19" s="29">
        <v>5539635.6367059639</v>
      </c>
      <c r="F19" s="30">
        <v>1066178.382738305</v>
      </c>
      <c r="G19" s="31">
        <v>660576.70059473091</v>
      </c>
      <c r="H19" s="32">
        <f t="shared" si="4"/>
        <v>1726755.0833330359</v>
      </c>
      <c r="I19" s="33"/>
      <c r="J19" s="34">
        <f t="shared" si="3"/>
        <v>19.694339467986257</v>
      </c>
      <c r="K19" s="35">
        <f t="shared" si="0"/>
        <v>4.6800815011842891</v>
      </c>
      <c r="L19" s="36">
        <f t="shared" si="1"/>
        <v>1.7903829132498292</v>
      </c>
      <c r="M19" s="37">
        <f t="shared" si="2"/>
        <v>15.014257966801967</v>
      </c>
    </row>
    <row r="20" spans="1:13" ht="16.5" customHeight="1" x14ac:dyDescent="0.2">
      <c r="A20" s="39" t="s">
        <v>12</v>
      </c>
      <c r="B20" s="40">
        <v>28274795.839670129</v>
      </c>
      <c r="C20" s="41"/>
      <c r="D20" s="42">
        <v>21576861.611081883</v>
      </c>
      <c r="E20" s="43">
        <v>5106264.7983786073</v>
      </c>
      <c r="F20" s="44">
        <v>982770.25811865868</v>
      </c>
      <c r="G20" s="45">
        <v>608899.17209098162</v>
      </c>
      <c r="H20" s="46">
        <f t="shared" si="4"/>
        <v>1591669.4302096404</v>
      </c>
      <c r="I20" s="47"/>
      <c r="J20" s="48">
        <f t="shared" si="3"/>
        <v>23.688709430718173</v>
      </c>
      <c r="K20" s="49">
        <f t="shared" si="0"/>
        <v>5.6292870839282765</v>
      </c>
      <c r="L20" s="50">
        <f t="shared" si="1"/>
        <v>2.1535051059031285</v>
      </c>
      <c r="M20" s="51">
        <f t="shared" si="2"/>
        <v>18.059422346789894</v>
      </c>
    </row>
    <row r="21" spans="1:13" s="205" customFormat="1" ht="16.5" customHeight="1" x14ac:dyDescent="0.2">
      <c r="A21" s="52" t="s">
        <v>26</v>
      </c>
      <c r="B21" s="53"/>
      <c r="C21" s="54"/>
      <c r="D21" s="55"/>
      <c r="E21" s="91"/>
      <c r="F21" s="92"/>
      <c r="G21" s="93"/>
      <c r="H21" s="221"/>
      <c r="I21" s="217"/>
      <c r="J21" s="212" t="e">
        <f t="shared" si="3"/>
        <v>#DIV/0!</v>
      </c>
      <c r="K21" s="213" t="e">
        <f t="shared" si="0"/>
        <v>#DIV/0!</v>
      </c>
      <c r="L21" s="214" t="e">
        <f t="shared" si="1"/>
        <v>#DIV/0!</v>
      </c>
      <c r="M21" s="215" t="e">
        <f t="shared" si="2"/>
        <v>#DIV/0!</v>
      </c>
    </row>
    <row r="22" spans="1:13" ht="16.5" customHeight="1" x14ac:dyDescent="0.2">
      <c r="A22" s="25" t="s">
        <v>0</v>
      </c>
      <c r="B22" s="26">
        <v>22959244.490480356</v>
      </c>
      <c r="C22" s="27"/>
      <c r="D22" s="28">
        <v>17719193.850650247</v>
      </c>
      <c r="E22" s="29">
        <v>4062087.2559963004</v>
      </c>
      <c r="F22" s="30">
        <v>1177963.3838338084</v>
      </c>
      <c r="G22" s="31">
        <v>916142.76317942841</v>
      </c>
      <c r="H22" s="32">
        <f t="shared" si="4"/>
        <v>2094106.1470132368</v>
      </c>
      <c r="I22" s="33"/>
      <c r="J22" s="34">
        <f t="shared" si="3"/>
        <v>26.813571350582087</v>
      </c>
      <c r="K22" s="35">
        <f t="shared" si="0"/>
        <v>9.1209715018345694</v>
      </c>
      <c r="L22" s="36">
        <f t="shared" si="1"/>
        <v>3.9903001318675395</v>
      </c>
      <c r="M22" s="37">
        <f t="shared" si="2"/>
        <v>17.69259984874752</v>
      </c>
    </row>
    <row r="23" spans="1:13" ht="16.5" customHeight="1" x14ac:dyDescent="0.2">
      <c r="A23" s="39" t="s">
        <v>1</v>
      </c>
      <c r="B23" s="40">
        <v>42211384.955849342</v>
      </c>
      <c r="C23" s="41"/>
      <c r="D23" s="42">
        <v>33487110.647052202</v>
      </c>
      <c r="E23" s="43">
        <v>6965460.608143636</v>
      </c>
      <c r="F23" s="44">
        <v>1405480.5911472191</v>
      </c>
      <c r="G23" s="45">
        <v>353333.10950628418</v>
      </c>
      <c r="H23" s="46">
        <f t="shared" si="4"/>
        <v>1758813.7006535032</v>
      </c>
      <c r="I23" s="47"/>
      <c r="J23" s="48">
        <f t="shared" si="3"/>
        <v>20.668059856179145</v>
      </c>
      <c r="K23" s="49">
        <f t="shared" si="0"/>
        <v>4.1666808670057147</v>
      </c>
      <c r="L23" s="50">
        <f t="shared" si="1"/>
        <v>0.83705642417525528</v>
      </c>
      <c r="M23" s="51">
        <f t="shared" si="2"/>
        <v>16.501378989173425</v>
      </c>
    </row>
  </sheetData>
  <mergeCells count="5">
    <mergeCell ref="H2:H3"/>
    <mergeCell ref="J2:L2"/>
    <mergeCell ref="M2:M3"/>
    <mergeCell ref="B2:B3"/>
    <mergeCell ref="A2:A3"/>
  </mergeCell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7"/>
  <sheetViews>
    <sheetView view="pageBreakPreview" zoomScale="90" zoomScaleNormal="93" zoomScaleSheetLayoutView="90" workbookViewId="0">
      <pane ySplit="4" topLeftCell="A5" activePane="bottomLeft" state="frozen"/>
      <selection activeCell="D21" activeCellId="2" sqref="D5:N5 D18:N18 D21:N21"/>
      <selection pane="bottomLeft" activeCell="D21" activeCellId="2" sqref="D5:N5 D18:N18 D21:N21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21.42578125" style="4" customWidth="1"/>
    <col min="5" max="5" width="13.140625" style="4" customWidth="1"/>
    <col min="6" max="6" width="12.85546875" style="4" customWidth="1"/>
    <col min="7" max="7" width="12.28515625" style="4" customWidth="1"/>
    <col min="8" max="9" width="11.85546875" style="4" customWidth="1"/>
    <col min="10" max="10" width="2.5703125" style="4" customWidth="1"/>
    <col min="11" max="12" width="8" style="4" customWidth="1"/>
    <col min="13" max="13" width="9.42578125" style="4" customWidth="1"/>
    <col min="14" max="14" width="11.5703125" style="4" customWidth="1"/>
    <col min="15" max="15" width="8" style="4" customWidth="1"/>
    <col min="16" max="16384" width="18.7109375" style="4"/>
  </cols>
  <sheetData>
    <row r="1" spans="1:16" ht="21.75" customHeight="1" x14ac:dyDescent="0.2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6" ht="34.5" customHeight="1" x14ac:dyDescent="0.2">
      <c r="A2" s="282"/>
      <c r="B2" s="280" t="s">
        <v>18</v>
      </c>
      <c r="C2" s="5"/>
      <c r="D2" s="5"/>
      <c r="E2" s="6" t="s">
        <v>28</v>
      </c>
      <c r="F2" s="7" t="s">
        <v>29</v>
      </c>
      <c r="G2" s="8" t="s">
        <v>21</v>
      </c>
      <c r="H2" s="9" t="s">
        <v>24</v>
      </c>
      <c r="I2" s="274" t="s">
        <v>19</v>
      </c>
      <c r="J2" s="10"/>
      <c r="K2" s="276" t="s">
        <v>27</v>
      </c>
      <c r="L2" s="277"/>
      <c r="M2" s="278"/>
      <c r="N2" s="279" t="s">
        <v>25</v>
      </c>
    </row>
    <row r="3" spans="1:16" ht="32.25" customHeight="1" x14ac:dyDescent="0.2">
      <c r="A3" s="282"/>
      <c r="B3" s="281"/>
      <c r="C3" s="11"/>
      <c r="D3" s="11" t="s">
        <v>279</v>
      </c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6" ht="21" customHeight="1" x14ac:dyDescent="0.2">
      <c r="A4" s="17" t="s">
        <v>2</v>
      </c>
      <c r="B4" s="18">
        <v>74010602.141091093</v>
      </c>
      <c r="C4" s="19"/>
      <c r="D4" s="19">
        <f>E4+F4</f>
        <v>67947120.351091087</v>
      </c>
      <c r="E4" s="20">
        <v>54376022.851091094</v>
      </c>
      <c r="F4" s="21">
        <v>13571097.5</v>
      </c>
      <c r="G4" s="22">
        <v>3105796.09</v>
      </c>
      <c r="H4" s="82">
        <v>2957685.7</v>
      </c>
      <c r="I4" s="83">
        <f>SUM(G4:H4)</f>
        <v>6063481.79</v>
      </c>
      <c r="J4" s="23"/>
      <c r="K4" s="78">
        <f>100*(F4+G4+H4)/B4</f>
        <v>26.529414329813665</v>
      </c>
      <c r="L4" s="79">
        <f t="shared" ref="L4:L23" si="0">100*I4/B4</f>
        <v>8.1927205219068497</v>
      </c>
      <c r="M4" s="80">
        <f t="shared" ref="M4:M23" si="1">100*H4/B4</f>
        <v>3.996300008965711</v>
      </c>
      <c r="N4" s="81">
        <f t="shared" ref="N4:N23" si="2">100*F4/B4</f>
        <v>18.336693807906816</v>
      </c>
    </row>
    <row r="5" spans="1:16" s="205" customFormat="1" ht="16.5" customHeight="1" x14ac:dyDescent="0.2">
      <c r="A5" s="24" t="s">
        <v>3</v>
      </c>
      <c r="B5" s="222"/>
      <c r="C5" s="219"/>
      <c r="D5" s="19"/>
      <c r="E5" s="220"/>
      <c r="F5" s="91"/>
      <c r="G5" s="92"/>
      <c r="H5" s="93"/>
      <c r="I5" s="93"/>
      <c r="J5" s="217"/>
      <c r="K5" s="212"/>
      <c r="L5" s="213"/>
      <c r="M5" s="214"/>
      <c r="N5" s="215"/>
    </row>
    <row r="6" spans="1:16" ht="16.5" customHeight="1" x14ac:dyDescent="0.2">
      <c r="A6" s="25" t="s">
        <v>10</v>
      </c>
      <c r="B6" s="26">
        <v>22609071.84</v>
      </c>
      <c r="C6" s="27"/>
      <c r="D6" s="245">
        <f t="shared" ref="D6:D27" si="3">E6+F6</f>
        <v>20728738.163440607</v>
      </c>
      <c r="E6" s="28">
        <v>16115163.30003687</v>
      </c>
      <c r="F6" s="29">
        <v>4613574.8634037357</v>
      </c>
      <c r="G6" s="30">
        <v>1053621.2912139713</v>
      </c>
      <c r="H6" s="31">
        <v>826712.38534542371</v>
      </c>
      <c r="I6" s="32">
        <f>SUM(G6:H6)</f>
        <v>1880333.6765593952</v>
      </c>
      <c r="J6" s="33"/>
      <c r="K6" s="34">
        <f>100*(F6+G6+H6)/B6</f>
        <v>28.722579086480231</v>
      </c>
      <c r="L6" s="35">
        <f t="shared" si="0"/>
        <v>8.3167221098953128</v>
      </c>
      <c r="M6" s="36">
        <f t="shared" si="1"/>
        <v>3.6565516319993421</v>
      </c>
      <c r="N6" s="37">
        <f t="shared" si="2"/>
        <v>20.405856976584918</v>
      </c>
    </row>
    <row r="7" spans="1:16" ht="16.5" customHeight="1" x14ac:dyDescent="0.2">
      <c r="A7" s="25" t="s">
        <v>4</v>
      </c>
      <c r="B7" s="26">
        <v>400497.6</v>
      </c>
      <c r="C7" s="27"/>
      <c r="D7" s="245">
        <f t="shared" si="3"/>
        <v>347777.39650156529</v>
      </c>
      <c r="E7" s="28">
        <v>306745.19876317109</v>
      </c>
      <c r="F7" s="29">
        <v>41032.197738394199</v>
      </c>
      <c r="G7" s="30">
        <v>24172.002044070658</v>
      </c>
      <c r="H7" s="31">
        <v>28548.201454363996</v>
      </c>
      <c r="I7" s="32">
        <f t="shared" ref="I7:I23" si="4">SUM(G7:H7)</f>
        <v>52720.203498434654</v>
      </c>
      <c r="J7" s="33"/>
      <c r="K7" s="34">
        <f t="shared" ref="K7:K23" si="5">100*(F7+G7+H7)/B7</f>
        <v>23.408979538661118</v>
      </c>
      <c r="L7" s="35">
        <f t="shared" si="0"/>
        <v>13.163675262582013</v>
      </c>
      <c r="M7" s="36">
        <f t="shared" si="1"/>
        <v>7.1281829040583506</v>
      </c>
      <c r="N7" s="37">
        <f t="shared" si="2"/>
        <v>10.245304276079107</v>
      </c>
    </row>
    <row r="8" spans="1:16" ht="16.5" customHeight="1" x14ac:dyDescent="0.2">
      <c r="A8" s="38" t="s">
        <v>5</v>
      </c>
      <c r="B8" s="26">
        <v>14790185</v>
      </c>
      <c r="C8" s="27"/>
      <c r="D8" s="245">
        <f t="shared" si="3"/>
        <v>13948568.844056387</v>
      </c>
      <c r="E8" s="28">
        <v>11961442.733143417</v>
      </c>
      <c r="F8" s="29">
        <v>1987126.11091297</v>
      </c>
      <c r="G8" s="30">
        <v>455897.69064775534</v>
      </c>
      <c r="H8" s="31">
        <v>385718.46529585897</v>
      </c>
      <c r="I8" s="32">
        <f t="shared" si="4"/>
        <v>841616.15594361431</v>
      </c>
      <c r="J8" s="33"/>
      <c r="K8" s="34">
        <f t="shared" si="5"/>
        <v>19.125807194815916</v>
      </c>
      <c r="L8" s="35">
        <f t="shared" si="0"/>
        <v>5.6903693628146925</v>
      </c>
      <c r="M8" s="36">
        <f t="shared" si="1"/>
        <v>2.6079353658920357</v>
      </c>
      <c r="N8" s="37">
        <f t="shared" si="2"/>
        <v>13.435437832001222</v>
      </c>
    </row>
    <row r="9" spans="1:16" ht="16.5" customHeight="1" x14ac:dyDescent="0.2">
      <c r="A9" s="38" t="s">
        <v>6</v>
      </c>
      <c r="B9" s="26">
        <v>26312599.917763699</v>
      </c>
      <c r="C9" s="27"/>
      <c r="D9" s="245">
        <f t="shared" si="3"/>
        <v>23986016.941471539</v>
      </c>
      <c r="E9" s="28">
        <v>18856349.716079198</v>
      </c>
      <c r="F9" s="29">
        <v>5129667.2253923398</v>
      </c>
      <c r="G9" s="30">
        <v>1169979.8408821146</v>
      </c>
      <c r="H9" s="31">
        <v>1156603.1354100499</v>
      </c>
      <c r="I9" s="32">
        <f t="shared" si="4"/>
        <v>2326582.9762921645</v>
      </c>
      <c r="J9" s="33"/>
      <c r="K9" s="34">
        <f t="shared" si="5"/>
        <v>28.337185321815245</v>
      </c>
      <c r="L9" s="35">
        <f t="shared" si="0"/>
        <v>8.8420869984857813</v>
      </c>
      <c r="M9" s="36">
        <f t="shared" si="1"/>
        <v>4.3956246780054009</v>
      </c>
      <c r="N9" s="37">
        <f t="shared" si="2"/>
        <v>19.495098323329461</v>
      </c>
    </row>
    <row r="10" spans="1:16" s="205" customFormat="1" ht="16.5" customHeight="1" x14ac:dyDescent="0.2">
      <c r="A10" s="192" t="s">
        <v>13</v>
      </c>
      <c r="B10" s="206">
        <v>9898247.7833274063</v>
      </c>
      <c r="C10" s="194"/>
      <c r="D10" s="19">
        <f t="shared" si="3"/>
        <v>8936018.5181153174</v>
      </c>
      <c r="E10" s="195">
        <v>7136321.6642425619</v>
      </c>
      <c r="F10" s="196">
        <v>1799696.8538727551</v>
      </c>
      <c r="G10" s="197">
        <v>402125.26521208859</v>
      </c>
      <c r="H10" s="198">
        <v>560104</v>
      </c>
      <c r="I10" s="199">
        <f t="shared" si="4"/>
        <v>962229.26521208859</v>
      </c>
      <c r="J10" s="200"/>
      <c r="K10" s="201">
        <f t="shared" si="5"/>
        <v>27.903182255520292</v>
      </c>
      <c r="L10" s="202">
        <f t="shared" si="0"/>
        <v>9.7212080994058976</v>
      </c>
      <c r="M10" s="203">
        <f t="shared" si="1"/>
        <v>5.6586176893190965</v>
      </c>
      <c r="N10" s="204">
        <f t="shared" si="2"/>
        <v>18.181974156114396</v>
      </c>
    </row>
    <row r="11" spans="1:16" s="205" customFormat="1" ht="16.5" customHeight="1" x14ac:dyDescent="0.2">
      <c r="A11" s="52" t="s">
        <v>11</v>
      </c>
      <c r="B11" s="53">
        <f>SUM(B12:B17)-B14</f>
        <v>74010602.141091138</v>
      </c>
      <c r="C11" s="53">
        <f t="shared" ref="C11:I11" si="6">SUM(C12:C17)-C14</f>
        <v>0</v>
      </c>
      <c r="D11" s="245">
        <f t="shared" si="3"/>
        <v>67947120.351091161</v>
      </c>
      <c r="E11" s="53">
        <f t="shared" si="6"/>
        <v>54376022.851091184</v>
      </c>
      <c r="F11" s="53">
        <f t="shared" si="6"/>
        <v>13571097.499999972</v>
      </c>
      <c r="G11" s="53">
        <f t="shared" si="6"/>
        <v>3105796.0899999929</v>
      </c>
      <c r="H11" s="53">
        <f t="shared" si="6"/>
        <v>2957685.699999996</v>
      </c>
      <c r="I11" s="53">
        <f t="shared" si="6"/>
        <v>6063481.7899999907</v>
      </c>
      <c r="J11" s="217"/>
      <c r="K11" s="212">
        <f t="shared" si="5"/>
        <v>26.529414329813598</v>
      </c>
      <c r="L11" s="213">
        <f t="shared" si="0"/>
        <v>8.192720521906832</v>
      </c>
      <c r="M11" s="214">
        <f t="shared" si="1"/>
        <v>3.996300008965703</v>
      </c>
      <c r="N11" s="215">
        <f t="shared" si="2"/>
        <v>18.336693807906766</v>
      </c>
      <c r="O11" s="207"/>
      <c r="P11" s="207"/>
    </row>
    <row r="12" spans="1:16" ht="16.5" customHeight="1" x14ac:dyDescent="0.2">
      <c r="A12" s="25" t="s">
        <v>7</v>
      </c>
      <c r="B12" s="26">
        <v>14324081.967700541</v>
      </c>
      <c r="C12" s="27"/>
      <c r="D12" s="245">
        <f t="shared" si="3"/>
        <v>12194488.44139112</v>
      </c>
      <c r="E12" s="28">
        <v>7355260.0735076107</v>
      </c>
      <c r="F12" s="29">
        <v>4839228.367883509</v>
      </c>
      <c r="G12" s="30">
        <v>1109805.4547184969</v>
      </c>
      <c r="H12" s="31">
        <v>1019788.0715909244</v>
      </c>
      <c r="I12" s="32">
        <f t="shared" si="4"/>
        <v>2129593.5263094213</v>
      </c>
      <c r="J12" s="33"/>
      <c r="K12" s="34">
        <f t="shared" si="5"/>
        <v>48.651089193059413</v>
      </c>
      <c r="L12" s="35">
        <f t="shared" si="0"/>
        <v>14.867225216327682</v>
      </c>
      <c r="M12" s="36">
        <f t="shared" si="1"/>
        <v>7.1193956715023745</v>
      </c>
      <c r="N12" s="37">
        <f t="shared" si="2"/>
        <v>33.78386397673173</v>
      </c>
    </row>
    <row r="13" spans="1:16" ht="16.5" customHeight="1" x14ac:dyDescent="0.2">
      <c r="A13" s="25" t="s">
        <v>14</v>
      </c>
      <c r="B13" s="26">
        <v>20989851.982626192</v>
      </c>
      <c r="C13" s="27"/>
      <c r="D13" s="245">
        <f t="shared" si="3"/>
        <v>19113529.312108949</v>
      </c>
      <c r="E13" s="28">
        <v>15021008.258580644</v>
      </c>
      <c r="F13" s="29">
        <v>4092521.0535283047</v>
      </c>
      <c r="G13" s="30">
        <v>933165.55436195922</v>
      </c>
      <c r="H13" s="31">
        <v>943157.11615528341</v>
      </c>
      <c r="I13" s="32">
        <f t="shared" si="4"/>
        <v>1876322.6705172425</v>
      </c>
      <c r="J13" s="33"/>
      <c r="K13" s="34">
        <f t="shared" si="5"/>
        <v>28.436807124633862</v>
      </c>
      <c r="L13" s="35">
        <f t="shared" si="0"/>
        <v>8.9391896239683835</v>
      </c>
      <c r="M13" s="36">
        <f t="shared" si="1"/>
        <v>4.4933957463633254</v>
      </c>
      <c r="N13" s="37">
        <f t="shared" si="2"/>
        <v>19.497617500665481</v>
      </c>
    </row>
    <row r="14" spans="1:16" s="205" customFormat="1" ht="16.5" customHeight="1" x14ac:dyDescent="0.2">
      <c r="A14" s="210" t="s">
        <v>265</v>
      </c>
      <c r="B14" s="193">
        <f>SUM(B12:B13)</f>
        <v>35313933.950326733</v>
      </c>
      <c r="C14" s="193"/>
      <c r="D14" s="245">
        <f t="shared" si="3"/>
        <v>31308017.753500067</v>
      </c>
      <c r="E14" s="193">
        <f t="shared" ref="E14:I14" si="7">SUM(E12:E13)</f>
        <v>22376268.332088254</v>
      </c>
      <c r="F14" s="193">
        <f t="shared" si="7"/>
        <v>8931749.4214118142</v>
      </c>
      <c r="G14" s="193">
        <f t="shared" si="7"/>
        <v>2042971.0090804561</v>
      </c>
      <c r="H14" s="193">
        <f t="shared" si="7"/>
        <v>1962945.1877462077</v>
      </c>
      <c r="I14" s="193">
        <f t="shared" si="7"/>
        <v>4005916.1968266638</v>
      </c>
      <c r="J14" s="211"/>
      <c r="K14" s="212">
        <f t="shared" si="5"/>
        <v>36.636149448647807</v>
      </c>
      <c r="L14" s="213">
        <f t="shared" si="0"/>
        <v>11.343726820301198</v>
      </c>
      <c r="M14" s="214">
        <f t="shared" si="1"/>
        <v>5.5585571137651346</v>
      </c>
      <c r="N14" s="215">
        <f t="shared" si="2"/>
        <v>25.29242262834661</v>
      </c>
    </row>
    <row r="15" spans="1:16" ht="16.5" customHeight="1" x14ac:dyDescent="0.2">
      <c r="A15" s="38" t="s">
        <v>15</v>
      </c>
      <c r="B15" s="26">
        <v>18218745.999199856</v>
      </c>
      <c r="C15" s="27"/>
      <c r="D15" s="19">
        <f t="shared" si="3"/>
        <v>17239078.076940458</v>
      </c>
      <c r="E15" s="28">
        <v>15037752.850962942</v>
      </c>
      <c r="F15" s="29">
        <v>2201325.2259775144</v>
      </c>
      <c r="G15" s="30">
        <v>504058.57649037114</v>
      </c>
      <c r="H15" s="31">
        <v>475609.34576902771</v>
      </c>
      <c r="I15" s="32">
        <f t="shared" si="4"/>
        <v>979667.92225939885</v>
      </c>
      <c r="J15" s="33"/>
      <c r="K15" s="34">
        <f t="shared" si="5"/>
        <v>17.460000531192531</v>
      </c>
      <c r="L15" s="35">
        <f t="shared" si="0"/>
        <v>5.377252212102988</v>
      </c>
      <c r="M15" s="36">
        <f t="shared" si="1"/>
        <v>2.610549297904015</v>
      </c>
      <c r="N15" s="37">
        <f t="shared" si="2"/>
        <v>12.082748319089545</v>
      </c>
    </row>
    <row r="16" spans="1:16" ht="16.5" customHeight="1" x14ac:dyDescent="0.2">
      <c r="A16" s="38" t="s">
        <v>16</v>
      </c>
      <c r="B16" s="26">
        <v>13045099.876451395</v>
      </c>
      <c r="C16" s="27"/>
      <c r="D16" s="245">
        <f t="shared" si="3"/>
        <v>12383329.934451014</v>
      </c>
      <c r="E16" s="28">
        <v>10888499.685834765</v>
      </c>
      <c r="F16" s="29">
        <v>1494830.2486162474</v>
      </c>
      <c r="G16" s="30">
        <v>342534.98640454968</v>
      </c>
      <c r="H16" s="31">
        <v>319234.95559583115</v>
      </c>
      <c r="I16" s="32">
        <f t="shared" si="4"/>
        <v>661769.94200038083</v>
      </c>
      <c r="J16" s="33"/>
      <c r="K16" s="34">
        <f t="shared" si="5"/>
        <v>16.531879487635468</v>
      </c>
      <c r="L16" s="35">
        <f t="shared" si="0"/>
        <v>5.0729388679881797</v>
      </c>
      <c r="M16" s="36">
        <f t="shared" si="1"/>
        <v>2.4471637520545477</v>
      </c>
      <c r="N16" s="37">
        <f t="shared" si="2"/>
        <v>11.45894061964729</v>
      </c>
    </row>
    <row r="17" spans="1:14" ht="16.5" customHeight="1" x14ac:dyDescent="0.2">
      <c r="A17" s="39" t="s">
        <v>17</v>
      </c>
      <c r="B17" s="40">
        <v>7432822.315113157</v>
      </c>
      <c r="C17" s="41"/>
      <c r="D17" s="245">
        <f t="shared" si="3"/>
        <v>7016694.5861996114</v>
      </c>
      <c r="E17" s="42">
        <v>6073501.9822052177</v>
      </c>
      <c r="F17" s="43">
        <v>943192.60399439395</v>
      </c>
      <c r="G17" s="44">
        <v>216231.51802461635</v>
      </c>
      <c r="H17" s="45">
        <v>199896.21088892876</v>
      </c>
      <c r="I17" s="46">
        <f t="shared" si="4"/>
        <v>416127.72891354514</v>
      </c>
      <c r="J17" s="47"/>
      <c r="K17" s="48">
        <f t="shared" si="5"/>
        <v>18.28807786974852</v>
      </c>
      <c r="L17" s="49">
        <f t="shared" si="0"/>
        <v>5.5985157625446353</v>
      </c>
      <c r="M17" s="50">
        <f t="shared" si="1"/>
        <v>2.6893715793862021</v>
      </c>
      <c r="N17" s="51">
        <f t="shared" si="2"/>
        <v>12.689562107203889</v>
      </c>
    </row>
    <row r="18" spans="1:14" s="205" customFormat="1" ht="16.5" customHeight="1" x14ac:dyDescent="0.2">
      <c r="A18" s="52" t="s">
        <v>8</v>
      </c>
      <c r="B18" s="53"/>
      <c r="C18" s="54"/>
      <c r="D18" s="19"/>
      <c r="E18" s="55"/>
      <c r="F18" s="91"/>
      <c r="G18" s="92"/>
      <c r="H18" s="93"/>
      <c r="I18" s="221"/>
      <c r="J18" s="217"/>
      <c r="K18" s="212"/>
      <c r="L18" s="213"/>
      <c r="M18" s="214"/>
      <c r="N18" s="215"/>
    </row>
    <row r="19" spans="1:14" ht="16.5" customHeight="1" x14ac:dyDescent="0.2">
      <c r="A19" s="25" t="s">
        <v>9</v>
      </c>
      <c r="B19" s="26">
        <v>38470539.548488468</v>
      </c>
      <c r="C19" s="27"/>
      <c r="D19" s="245">
        <f t="shared" si="3"/>
        <v>35827845.535588294</v>
      </c>
      <c r="E19" s="28">
        <v>29922573.398723397</v>
      </c>
      <c r="F19" s="29">
        <v>5905272.1368648959</v>
      </c>
      <c r="G19" s="30">
        <v>1351138.8046700899</v>
      </c>
      <c r="H19" s="31">
        <v>1291555.2082300845</v>
      </c>
      <c r="I19" s="32">
        <f t="shared" si="4"/>
        <v>2642694.0129001746</v>
      </c>
      <c r="J19" s="33"/>
      <c r="K19" s="34">
        <f t="shared" si="5"/>
        <v>22.219511995643238</v>
      </c>
      <c r="L19" s="35">
        <f t="shared" si="0"/>
        <v>6.8693968005551609</v>
      </c>
      <c r="M19" s="36">
        <f t="shared" si="1"/>
        <v>3.3572578481832873</v>
      </c>
      <c r="N19" s="37">
        <f t="shared" si="2"/>
        <v>15.350115195088076</v>
      </c>
    </row>
    <row r="20" spans="1:14" ht="16.5" customHeight="1" x14ac:dyDescent="0.2">
      <c r="A20" s="39" t="s">
        <v>12</v>
      </c>
      <c r="B20" s="40">
        <v>35540062.592602946</v>
      </c>
      <c r="C20" s="41"/>
      <c r="D20" s="245">
        <f t="shared" si="3"/>
        <v>32119274.815503117</v>
      </c>
      <c r="E20" s="42">
        <v>24453449.452368002</v>
      </c>
      <c r="F20" s="43">
        <v>7665825.3631351152</v>
      </c>
      <c r="G20" s="44">
        <v>1754657.2853299123</v>
      </c>
      <c r="H20" s="45">
        <v>1666130.4917699154</v>
      </c>
      <c r="I20" s="46">
        <f t="shared" si="4"/>
        <v>3420787.7770998278</v>
      </c>
      <c r="J20" s="47"/>
      <c r="K20" s="48">
        <f t="shared" si="5"/>
        <v>31.194692219091451</v>
      </c>
      <c r="L20" s="49">
        <f t="shared" si="0"/>
        <v>9.6251596861616271</v>
      </c>
      <c r="M20" s="50">
        <f t="shared" si="1"/>
        <v>4.688034770419037</v>
      </c>
      <c r="N20" s="51">
        <f t="shared" si="2"/>
        <v>21.569532532929824</v>
      </c>
    </row>
    <row r="21" spans="1:14" s="205" customFormat="1" ht="16.5" customHeight="1" x14ac:dyDescent="0.2">
      <c r="A21" s="52" t="s">
        <v>26</v>
      </c>
      <c r="B21" s="53"/>
      <c r="C21" s="54"/>
      <c r="D21" s="245"/>
      <c r="E21" s="55"/>
      <c r="F21" s="91"/>
      <c r="G21" s="92"/>
      <c r="H21" s="93"/>
      <c r="I21" s="221"/>
      <c r="J21" s="217"/>
      <c r="K21" s="212"/>
      <c r="L21" s="213"/>
      <c r="M21" s="214"/>
      <c r="N21" s="215"/>
    </row>
    <row r="22" spans="1:14" ht="16.5" customHeight="1" x14ac:dyDescent="0.2">
      <c r="A22" s="25" t="s">
        <v>0</v>
      </c>
      <c r="B22" s="26">
        <v>22086007.477319378</v>
      </c>
      <c r="C22" s="27"/>
      <c r="D22" s="19">
        <f t="shared" si="3"/>
        <v>19862465.580716584</v>
      </c>
      <c r="E22" s="28">
        <v>17758649.96397673</v>
      </c>
      <c r="F22" s="29">
        <v>2103815.6167398556</v>
      </c>
      <c r="G22" s="30">
        <v>505441.65515596495</v>
      </c>
      <c r="H22" s="31">
        <v>1718100.2414468282</v>
      </c>
      <c r="I22" s="32">
        <f t="shared" si="4"/>
        <v>2223541.8966027931</v>
      </c>
      <c r="J22" s="33"/>
      <c r="K22" s="34">
        <f t="shared" si="5"/>
        <v>19.593208585963353</v>
      </c>
      <c r="L22" s="35">
        <f t="shared" si="0"/>
        <v>10.067649840679437</v>
      </c>
      <c r="M22" s="36">
        <f t="shared" si="1"/>
        <v>7.7791345638689311</v>
      </c>
      <c r="N22" s="37">
        <f t="shared" si="2"/>
        <v>9.5255587452839166</v>
      </c>
    </row>
    <row r="23" spans="1:14" ht="16.5" customHeight="1" x14ac:dyDescent="0.2">
      <c r="A23" s="39" t="s">
        <v>1</v>
      </c>
      <c r="B23" s="40">
        <v>51924594.663771704</v>
      </c>
      <c r="C23" s="41"/>
      <c r="D23" s="245">
        <f t="shared" si="3"/>
        <v>48084654.770374499</v>
      </c>
      <c r="E23" s="42">
        <v>36617372.887114353</v>
      </c>
      <c r="F23" s="43">
        <v>11467281.883260148</v>
      </c>
      <c r="G23" s="44">
        <v>2600354.4348440343</v>
      </c>
      <c r="H23" s="45">
        <v>1239585.4585531717</v>
      </c>
      <c r="I23" s="46">
        <f t="shared" si="4"/>
        <v>3839939.893397206</v>
      </c>
      <c r="J23" s="47"/>
      <c r="K23" s="48">
        <f t="shared" si="5"/>
        <v>29.47971356498109</v>
      </c>
      <c r="L23" s="49">
        <f t="shared" si="0"/>
        <v>7.3952236281516308</v>
      </c>
      <c r="M23" s="50">
        <f t="shared" si="1"/>
        <v>2.3872799904936812</v>
      </c>
      <c r="N23" s="51">
        <f t="shared" si="2"/>
        <v>22.084489936829456</v>
      </c>
    </row>
    <row r="24" spans="1:14" x14ac:dyDescent="0.2">
      <c r="B24" s="56"/>
      <c r="C24" s="56"/>
      <c r="D24" s="245">
        <f t="shared" si="3"/>
        <v>0</v>
      </c>
      <c r="E24" s="56"/>
      <c r="F24" s="56"/>
      <c r="G24" s="56"/>
      <c r="H24" s="56"/>
    </row>
    <row r="25" spans="1:14" x14ac:dyDescent="0.2">
      <c r="D25" s="19">
        <f t="shared" si="3"/>
        <v>0</v>
      </c>
    </row>
    <row r="26" spans="1:14" x14ac:dyDescent="0.2">
      <c r="D26" s="245">
        <f t="shared" si="3"/>
        <v>0</v>
      </c>
    </row>
    <row r="27" spans="1:14" x14ac:dyDescent="0.2">
      <c r="D27" s="245">
        <f t="shared" si="3"/>
        <v>0</v>
      </c>
    </row>
  </sheetData>
  <mergeCells count="5">
    <mergeCell ref="A2:A3"/>
    <mergeCell ref="B2:B3"/>
    <mergeCell ref="I2:I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4"/>
  <sheetViews>
    <sheetView view="pageBreakPreview" zoomScale="90" zoomScaleNormal="93" zoomScaleSheetLayoutView="90" workbookViewId="0">
      <pane ySplit="4" topLeftCell="A5" activePane="bottomLeft" state="frozen"/>
      <selection activeCell="D21" activeCellId="2" sqref="D5:N5 D18:N18 D21:N21"/>
      <selection pane="bottomLeft" activeCell="D21" activeCellId="2" sqref="D5:N5 D18:N18 D21:N21"/>
    </sheetView>
  </sheetViews>
  <sheetFormatPr defaultColWidth="18.7109375" defaultRowHeight="11.25" x14ac:dyDescent="0.2"/>
  <cols>
    <col min="1" max="1" width="18.7109375" style="4"/>
    <col min="2" max="2" width="13.5703125" style="4" customWidth="1"/>
    <col min="3" max="3" width="3.42578125" style="4" customWidth="1"/>
    <col min="4" max="4" width="21.42578125" style="4" customWidth="1"/>
    <col min="5" max="5" width="11.7109375" style="4" customWidth="1"/>
    <col min="6" max="6" width="12.85546875" style="4" customWidth="1"/>
    <col min="7" max="7" width="12.28515625" style="4" customWidth="1"/>
    <col min="8" max="8" width="11.85546875" style="4" customWidth="1"/>
    <col min="9" max="9" width="12" style="4" customWidth="1"/>
    <col min="10" max="10" width="2.5703125" style="4" customWidth="1"/>
    <col min="11" max="12" width="8" style="4" customWidth="1"/>
    <col min="13" max="13" width="9.42578125" style="4" customWidth="1"/>
    <col min="14" max="14" width="11.85546875" style="4" customWidth="1"/>
    <col min="15" max="16" width="8" style="4" customWidth="1"/>
    <col min="17" max="16384" width="18.7109375" style="4"/>
  </cols>
  <sheetData>
    <row r="1" spans="1:14" ht="21.75" customHeight="1" x14ac:dyDescent="0.2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4.5" customHeight="1" x14ac:dyDescent="0.2">
      <c r="A2" s="282"/>
      <c r="B2" s="280" t="s">
        <v>18</v>
      </c>
      <c r="C2" s="5"/>
      <c r="D2" s="5"/>
      <c r="E2" s="6" t="s">
        <v>28</v>
      </c>
      <c r="F2" s="7" t="s">
        <v>29</v>
      </c>
      <c r="G2" s="8" t="s">
        <v>21</v>
      </c>
      <c r="H2" s="9" t="s">
        <v>24</v>
      </c>
      <c r="I2" s="274" t="s">
        <v>19</v>
      </c>
      <c r="J2" s="10"/>
      <c r="K2" s="276" t="s">
        <v>27</v>
      </c>
      <c r="L2" s="277"/>
      <c r="M2" s="278"/>
      <c r="N2" s="279" t="s">
        <v>25</v>
      </c>
    </row>
    <row r="3" spans="1:14" ht="32.25" customHeight="1" x14ac:dyDescent="0.2">
      <c r="A3" s="282"/>
      <c r="B3" s="281"/>
      <c r="C3" s="11"/>
      <c r="D3" s="11" t="s">
        <v>279</v>
      </c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75940402</v>
      </c>
      <c r="C4" s="19"/>
      <c r="D4" s="19">
        <f>E4+F4</f>
        <v>68422300</v>
      </c>
      <c r="E4" s="20">
        <v>55216796</v>
      </c>
      <c r="F4" s="21">
        <v>13205504</v>
      </c>
      <c r="G4" s="22">
        <v>3850872</v>
      </c>
      <c r="H4" s="82">
        <v>3667230</v>
      </c>
      <c r="I4" s="83">
        <f>SUM(G4:H4)</f>
        <v>7518102</v>
      </c>
      <c r="J4" s="23"/>
      <c r="K4" s="78">
        <f>100*(F4+G4+H4)/B4</f>
        <v>27.289302471693528</v>
      </c>
      <c r="L4" s="79">
        <f t="shared" ref="L4:L23" si="0">100*I4/B4</f>
        <v>9.9000028996422742</v>
      </c>
      <c r="M4" s="80">
        <f t="shared" ref="M4:M23" si="1">100*H4/B4</f>
        <v>4.8290895273375032</v>
      </c>
      <c r="N4" s="81">
        <f t="shared" ref="N4:N23" si="2">100*F4/B4</f>
        <v>17.38929957205125</v>
      </c>
    </row>
    <row r="5" spans="1:14" s="205" customFormat="1" ht="16.5" customHeight="1" x14ac:dyDescent="0.2">
      <c r="A5" s="24" t="s">
        <v>3</v>
      </c>
      <c r="B5" s="222"/>
      <c r="C5" s="219"/>
      <c r="D5" s="19"/>
      <c r="E5" s="220"/>
      <c r="F5" s="91"/>
      <c r="G5" s="92"/>
      <c r="H5" s="93"/>
      <c r="I5" s="93"/>
      <c r="J5" s="217"/>
      <c r="K5" s="212"/>
      <c r="L5" s="213"/>
      <c r="M5" s="214"/>
      <c r="N5" s="215"/>
    </row>
    <row r="6" spans="1:14" ht="16.5" customHeight="1" x14ac:dyDescent="0.2">
      <c r="A6" s="25" t="s">
        <v>10</v>
      </c>
      <c r="B6" s="26">
        <v>23185051.429342698</v>
      </c>
      <c r="C6" s="27"/>
      <c r="D6" s="245">
        <f t="shared" ref="D6:D27" si="3">E6+F6</f>
        <v>20853628.430493012</v>
      </c>
      <c r="E6" s="28">
        <v>16364339.239771517</v>
      </c>
      <c r="F6" s="29">
        <v>4489289.1907214941</v>
      </c>
      <c r="G6" s="30">
        <v>1306383.4879577456</v>
      </c>
      <c r="H6" s="31">
        <v>1025039.4289394231</v>
      </c>
      <c r="I6" s="32">
        <f>SUM(G6:H6)</f>
        <v>2331422.9168971684</v>
      </c>
      <c r="J6" s="33"/>
      <c r="K6" s="34">
        <f>100*(F6+G6+H6)/B6</f>
        <v>29.418576570360585</v>
      </c>
      <c r="L6" s="35">
        <f t="shared" si="0"/>
        <v>10.055715959924722</v>
      </c>
      <c r="M6" s="36">
        <f t="shared" si="1"/>
        <v>4.4211220840431116</v>
      </c>
      <c r="N6" s="37">
        <f t="shared" si="2"/>
        <v>19.36286061043586</v>
      </c>
    </row>
    <row r="7" spans="1:14" ht="16.5" customHeight="1" x14ac:dyDescent="0.2">
      <c r="A7" s="25" t="s">
        <v>4</v>
      </c>
      <c r="B7" s="26">
        <v>416783</v>
      </c>
      <c r="C7" s="27"/>
      <c r="D7" s="245">
        <f t="shared" si="3"/>
        <v>351414.98176112596</v>
      </c>
      <c r="E7" s="28">
        <v>311488.15555100143</v>
      </c>
      <c r="F7" s="29">
        <v>39926.826210124535</v>
      </c>
      <c r="G7" s="30">
        <v>29970.829751239224</v>
      </c>
      <c r="H7" s="31">
        <v>35396.871553825775</v>
      </c>
      <c r="I7" s="32">
        <f t="shared" ref="I7:I23" si="4">SUM(G7:H7)</f>
        <v>65367.701305064998</v>
      </c>
      <c r="J7" s="33"/>
      <c r="K7" s="34">
        <f t="shared" ref="K7:K23" si="5">100*(F7+G7+H7)/B7</f>
        <v>25.263632997312634</v>
      </c>
      <c r="L7" s="35">
        <f t="shared" si="0"/>
        <v>15.683869376885573</v>
      </c>
      <c r="M7" s="36">
        <f t="shared" si="1"/>
        <v>8.4928779613913647</v>
      </c>
      <c r="N7" s="37">
        <f t="shared" si="2"/>
        <v>9.5797636204270642</v>
      </c>
    </row>
    <row r="8" spans="1:14" ht="16.5" customHeight="1" x14ac:dyDescent="0.2">
      <c r="A8" s="38" t="s">
        <v>5</v>
      </c>
      <c r="B8" s="26">
        <v>15123506.7549414</v>
      </c>
      <c r="C8" s="27"/>
      <c r="D8" s="245">
        <f t="shared" si="3"/>
        <v>14079987.669850785</v>
      </c>
      <c r="E8" s="28">
        <v>12146392.998810682</v>
      </c>
      <c r="F8" s="29">
        <v>1933594.6710401035</v>
      </c>
      <c r="G8" s="30">
        <v>565266.87551470997</v>
      </c>
      <c r="H8" s="31">
        <v>478251.73833951756</v>
      </c>
      <c r="I8" s="32">
        <f t="shared" si="4"/>
        <v>1043518.6138542276</v>
      </c>
      <c r="J8" s="33"/>
      <c r="K8" s="34">
        <f t="shared" si="5"/>
        <v>19.685337092348636</v>
      </c>
      <c r="L8" s="35">
        <f t="shared" si="0"/>
        <v>6.8999778342630229</v>
      </c>
      <c r="M8" s="36">
        <f t="shared" si="1"/>
        <v>3.1623071691574132</v>
      </c>
      <c r="N8" s="37">
        <f t="shared" si="2"/>
        <v>12.785359258085613</v>
      </c>
    </row>
    <row r="9" spans="1:14" ht="16.5" customHeight="1" x14ac:dyDescent="0.2">
      <c r="A9" s="38" t="s">
        <v>6</v>
      </c>
      <c r="B9" s="26">
        <v>27024116</v>
      </c>
      <c r="C9" s="27"/>
      <c r="D9" s="245">
        <f t="shared" si="3"/>
        <v>24139388.914673217</v>
      </c>
      <c r="E9" s="28">
        <v>19147910.4389208</v>
      </c>
      <c r="F9" s="29">
        <v>4991478.475752417</v>
      </c>
      <c r="G9" s="30">
        <v>1450656.282401782</v>
      </c>
      <c r="H9" s="31">
        <v>1434070.4680926024</v>
      </c>
      <c r="I9" s="32">
        <f t="shared" si="4"/>
        <v>2884726.7504943842</v>
      </c>
      <c r="J9" s="33"/>
      <c r="K9" s="34">
        <f t="shared" si="5"/>
        <v>29.145098497382122</v>
      </c>
      <c r="L9" s="35">
        <f t="shared" si="0"/>
        <v>10.674638720816564</v>
      </c>
      <c r="M9" s="36">
        <f t="shared" si="1"/>
        <v>5.3066322986942573</v>
      </c>
      <c r="N9" s="37">
        <f t="shared" si="2"/>
        <v>18.470459776565555</v>
      </c>
    </row>
    <row r="10" spans="1:14" s="205" customFormat="1" ht="16.5" customHeight="1" x14ac:dyDescent="0.2">
      <c r="A10" s="192" t="s">
        <v>13</v>
      </c>
      <c r="B10" s="206">
        <v>10190945</v>
      </c>
      <c r="C10" s="194"/>
      <c r="D10" s="19">
        <f t="shared" si="3"/>
        <v>8997879.5187226254</v>
      </c>
      <c r="E10" s="195">
        <v>7246664.9244273528</v>
      </c>
      <c r="F10" s="196">
        <v>1751214.5942952721</v>
      </c>
      <c r="G10" s="197">
        <v>498594.52437452396</v>
      </c>
      <c r="H10" s="198">
        <v>694472.09753220226</v>
      </c>
      <c r="I10" s="199">
        <f t="shared" si="4"/>
        <v>1193066.6219067262</v>
      </c>
      <c r="J10" s="200"/>
      <c r="K10" s="201">
        <f t="shared" si="5"/>
        <v>28.891150096502315</v>
      </c>
      <c r="L10" s="202">
        <f t="shared" si="0"/>
        <v>11.707124529734251</v>
      </c>
      <c r="M10" s="203">
        <f t="shared" si="1"/>
        <v>6.8145996031987446</v>
      </c>
      <c r="N10" s="204">
        <f t="shared" si="2"/>
        <v>17.184025566768071</v>
      </c>
    </row>
    <row r="11" spans="1:14" s="205" customFormat="1" ht="16.5" customHeight="1" x14ac:dyDescent="0.2">
      <c r="A11" s="52" t="s">
        <v>11</v>
      </c>
      <c r="B11" s="53">
        <f>SUM(B12:B17)-B14</f>
        <v>75940402</v>
      </c>
      <c r="C11" s="53">
        <f t="shared" ref="C11:I11" si="6">SUM(C12:C17)-C14</f>
        <v>0</v>
      </c>
      <c r="D11" s="245">
        <f t="shared" si="3"/>
        <v>68422300.000000075</v>
      </c>
      <c r="E11" s="53">
        <f t="shared" si="6"/>
        <v>55216796.000000104</v>
      </c>
      <c r="F11" s="53">
        <f t="shared" si="6"/>
        <v>13205503.99999997</v>
      </c>
      <c r="G11" s="53">
        <f t="shared" si="6"/>
        <v>3850871.9999999916</v>
      </c>
      <c r="H11" s="53">
        <f t="shared" si="6"/>
        <v>3667229.9999999935</v>
      </c>
      <c r="I11" s="53">
        <f t="shared" si="6"/>
        <v>7518101.999999986</v>
      </c>
      <c r="J11" s="217"/>
      <c r="K11" s="212">
        <f t="shared" si="5"/>
        <v>27.289302471693468</v>
      </c>
      <c r="L11" s="213">
        <f t="shared" si="0"/>
        <v>9.9000028996422564</v>
      </c>
      <c r="M11" s="214">
        <f t="shared" si="1"/>
        <v>4.8290895273374952</v>
      </c>
      <c r="N11" s="215">
        <f t="shared" si="2"/>
        <v>17.389299572051215</v>
      </c>
    </row>
    <row r="12" spans="1:14" ht="16.5" customHeight="1" x14ac:dyDescent="0.2">
      <c r="A12" s="25" t="s">
        <v>7</v>
      </c>
      <c r="B12" s="26">
        <v>14818332</v>
      </c>
      <c r="C12" s="27"/>
      <c r="D12" s="245">
        <f t="shared" si="3"/>
        <v>12177852.391106535</v>
      </c>
      <c r="E12" s="28">
        <v>7468988.6040031584</v>
      </c>
      <c r="F12" s="29">
        <v>4708863.7871033754</v>
      </c>
      <c r="G12" s="30">
        <v>1376046.1495792302</v>
      </c>
      <c r="H12" s="31">
        <v>1264433.6785955266</v>
      </c>
      <c r="I12" s="32">
        <f t="shared" si="4"/>
        <v>2640479.8281747568</v>
      </c>
      <c r="J12" s="33"/>
      <c r="K12" s="34">
        <f t="shared" si="5"/>
        <v>49.596294746791557</v>
      </c>
      <c r="L12" s="35">
        <f t="shared" si="0"/>
        <v>17.819008429388386</v>
      </c>
      <c r="M12" s="36">
        <f t="shared" si="1"/>
        <v>8.5329015343665304</v>
      </c>
      <c r="N12" s="37">
        <f t="shared" si="2"/>
        <v>31.777286317403167</v>
      </c>
    </row>
    <row r="13" spans="1:14" ht="16.5" customHeight="1" x14ac:dyDescent="0.2">
      <c r="A13" s="25" t="s">
        <v>14</v>
      </c>
      <c r="B13" s="26">
        <v>21561988</v>
      </c>
      <c r="C13" s="27"/>
      <c r="D13" s="245">
        <f t="shared" si="3"/>
        <v>19235538.264911741</v>
      </c>
      <c r="E13" s="28">
        <v>15253266.150040247</v>
      </c>
      <c r="F13" s="29">
        <v>3982272.1148714935</v>
      </c>
      <c r="G13" s="30">
        <v>1157030.5971558315</v>
      </c>
      <c r="H13" s="31">
        <v>1169419.0735270281</v>
      </c>
      <c r="I13" s="32">
        <f t="shared" si="4"/>
        <v>2326449.6706828596</v>
      </c>
      <c r="J13" s="33"/>
      <c r="K13" s="34">
        <f t="shared" si="5"/>
        <v>29.258534906680929</v>
      </c>
      <c r="L13" s="35">
        <f t="shared" si="0"/>
        <v>10.789588004050739</v>
      </c>
      <c r="M13" s="36">
        <f t="shared" si="1"/>
        <v>5.4235215858900769</v>
      </c>
      <c r="N13" s="37">
        <f t="shared" si="2"/>
        <v>18.46894690263019</v>
      </c>
    </row>
    <row r="14" spans="1:14" s="205" customFormat="1" ht="16.5" customHeight="1" x14ac:dyDescent="0.2">
      <c r="A14" s="210" t="s">
        <v>265</v>
      </c>
      <c r="B14" s="193">
        <f>SUM(B12:B13)</f>
        <v>36380320</v>
      </c>
      <c r="C14" s="193"/>
      <c r="D14" s="245">
        <f t="shared" si="3"/>
        <v>31413390.656018272</v>
      </c>
      <c r="E14" s="193">
        <f t="shared" ref="E14:I14" si="7">SUM(E12:E13)</f>
        <v>22722254.754043404</v>
      </c>
      <c r="F14" s="193">
        <f t="shared" si="7"/>
        <v>8691135.901974868</v>
      </c>
      <c r="G14" s="193">
        <f t="shared" si="7"/>
        <v>2533076.7467350615</v>
      </c>
      <c r="H14" s="193">
        <f t="shared" si="7"/>
        <v>2433852.7521225549</v>
      </c>
      <c r="I14" s="193">
        <f t="shared" si="7"/>
        <v>4966929.4988576164</v>
      </c>
      <c r="J14" s="211"/>
      <c r="K14" s="212">
        <f t="shared" si="5"/>
        <v>37.542455373763858</v>
      </c>
      <c r="L14" s="213">
        <f t="shared" si="0"/>
        <v>13.652792220787548</v>
      </c>
      <c r="M14" s="214">
        <f t="shared" si="1"/>
        <v>6.6900256845529524</v>
      </c>
      <c r="N14" s="215">
        <f t="shared" si="2"/>
        <v>23.889663152976301</v>
      </c>
    </row>
    <row r="15" spans="1:14" ht="16.5" customHeight="1" x14ac:dyDescent="0.2">
      <c r="A15" s="38" t="s">
        <v>15</v>
      </c>
      <c r="B15" s="26">
        <v>18626982</v>
      </c>
      <c r="C15" s="27"/>
      <c r="D15" s="19">
        <f t="shared" si="3"/>
        <v>17412293.099964865</v>
      </c>
      <c r="E15" s="28">
        <v>15270269.650723048</v>
      </c>
      <c r="F15" s="29">
        <v>2142023.4492418151</v>
      </c>
      <c r="G15" s="30">
        <v>624981.48697412666</v>
      </c>
      <c r="H15" s="31">
        <v>589707.30429015879</v>
      </c>
      <c r="I15" s="32">
        <f t="shared" si="4"/>
        <v>1214688.7912642853</v>
      </c>
      <c r="J15" s="33"/>
      <c r="K15" s="34">
        <f t="shared" si="5"/>
        <v>18.020698363836399</v>
      </c>
      <c r="L15" s="35">
        <f t="shared" si="0"/>
        <v>6.5211250607547981</v>
      </c>
      <c r="M15" s="36">
        <f t="shared" si="1"/>
        <v>3.1658768140225768</v>
      </c>
      <c r="N15" s="37">
        <f t="shared" si="2"/>
        <v>11.499573303081601</v>
      </c>
    </row>
    <row r="16" spans="1:14" ht="16.5" customHeight="1" x14ac:dyDescent="0.2">
      <c r="A16" s="38" t="s">
        <v>16</v>
      </c>
      <c r="B16" s="26">
        <v>13331948</v>
      </c>
      <c r="C16" s="27"/>
      <c r="D16" s="245">
        <f t="shared" si="3"/>
        <v>12511420.716211347</v>
      </c>
      <c r="E16" s="28">
        <v>11056859.887404181</v>
      </c>
      <c r="F16" s="29">
        <v>1454560.8288071654</v>
      </c>
      <c r="G16" s="30">
        <v>424708.62540291919</v>
      </c>
      <c r="H16" s="31">
        <v>395818.93580163026</v>
      </c>
      <c r="I16" s="32">
        <f t="shared" si="4"/>
        <v>820527.56120454939</v>
      </c>
      <c r="J16" s="33"/>
      <c r="K16" s="34">
        <f t="shared" si="5"/>
        <v>17.064935971935345</v>
      </c>
      <c r="L16" s="35">
        <f t="shared" si="0"/>
        <v>6.1545961715763466</v>
      </c>
      <c r="M16" s="36">
        <f t="shared" si="1"/>
        <v>2.9689504924683945</v>
      </c>
      <c r="N16" s="37">
        <f t="shared" si="2"/>
        <v>10.910339800358997</v>
      </c>
    </row>
    <row r="17" spans="1:15" ht="16.5" customHeight="1" x14ac:dyDescent="0.2">
      <c r="A17" s="39" t="s">
        <v>17</v>
      </c>
      <c r="B17" s="40">
        <v>7601152</v>
      </c>
      <c r="C17" s="41"/>
      <c r="D17" s="245">
        <f t="shared" si="3"/>
        <v>7085195.5278055752</v>
      </c>
      <c r="E17" s="42">
        <v>6167411.707829454</v>
      </c>
      <c r="F17" s="43">
        <v>917783.81997612084</v>
      </c>
      <c r="G17" s="44">
        <v>268105.14088788436</v>
      </c>
      <c r="H17" s="45">
        <v>247851.0077856502</v>
      </c>
      <c r="I17" s="46">
        <f t="shared" si="4"/>
        <v>515956.14867353457</v>
      </c>
      <c r="J17" s="47"/>
      <c r="K17" s="48">
        <f t="shared" si="5"/>
        <v>18.862140484095768</v>
      </c>
      <c r="L17" s="49">
        <f t="shared" si="0"/>
        <v>6.7878677952175481</v>
      </c>
      <c r="M17" s="50">
        <f t="shared" si="1"/>
        <v>3.2607032169025194</v>
      </c>
      <c r="N17" s="51">
        <f t="shared" si="2"/>
        <v>12.074272688878224</v>
      </c>
    </row>
    <row r="18" spans="1:15" s="205" customFormat="1" ht="16.5" customHeight="1" x14ac:dyDescent="0.2">
      <c r="A18" s="52" t="s">
        <v>8</v>
      </c>
      <c r="B18" s="53"/>
      <c r="C18" s="54"/>
      <c r="D18" s="19"/>
      <c r="E18" s="55"/>
      <c r="F18" s="91"/>
      <c r="G18" s="92"/>
      <c r="H18" s="93"/>
      <c r="I18" s="221"/>
      <c r="J18" s="217"/>
      <c r="K18" s="212"/>
      <c r="L18" s="213"/>
      <c r="M18" s="214"/>
      <c r="N18" s="215"/>
    </row>
    <row r="19" spans="1:15" ht="16.5" customHeight="1" x14ac:dyDescent="0.2">
      <c r="A19" s="25" t="s">
        <v>9</v>
      </c>
      <c r="B19" s="26">
        <v>39408104</v>
      </c>
      <c r="C19" s="27"/>
      <c r="D19" s="245">
        <f t="shared" si="3"/>
        <v>36131431.596902505</v>
      </c>
      <c r="E19" s="28">
        <v>30385242.327798959</v>
      </c>
      <c r="F19" s="29">
        <v>5746189.2691035438</v>
      </c>
      <c r="G19" s="30">
        <v>1675275.0149213814</v>
      </c>
      <c r="H19" s="31">
        <v>1601397.3378840128</v>
      </c>
      <c r="I19" s="32">
        <f t="shared" si="4"/>
        <v>3276672.3528053942</v>
      </c>
      <c r="J19" s="33"/>
      <c r="K19" s="34">
        <f t="shared" si="5"/>
        <v>22.895954654171991</v>
      </c>
      <c r="L19" s="35">
        <f t="shared" si="0"/>
        <v>8.3147170764810046</v>
      </c>
      <c r="M19" s="36">
        <f t="shared" si="1"/>
        <v>4.0636244207130918</v>
      </c>
      <c r="N19" s="37">
        <f t="shared" si="2"/>
        <v>14.581237577690985</v>
      </c>
    </row>
    <row r="20" spans="1:15" ht="16.5" customHeight="1" x14ac:dyDescent="0.2">
      <c r="A20" s="39" t="s">
        <v>12</v>
      </c>
      <c r="B20" s="40">
        <v>36532298</v>
      </c>
      <c r="C20" s="41"/>
      <c r="D20" s="245">
        <f t="shared" si="3"/>
        <v>32290868.403097816</v>
      </c>
      <c r="E20" s="42">
        <v>24831553.67220135</v>
      </c>
      <c r="F20" s="43">
        <v>7459314.7308964673</v>
      </c>
      <c r="G20" s="44">
        <v>2175596.9850786217</v>
      </c>
      <c r="H20" s="45">
        <v>2065832.6621159869</v>
      </c>
      <c r="I20" s="46">
        <f t="shared" si="4"/>
        <v>4241429.647194609</v>
      </c>
      <c r="J20" s="47"/>
      <c r="K20" s="48">
        <f t="shared" si="5"/>
        <v>32.028492645305462</v>
      </c>
      <c r="L20" s="49">
        <f t="shared" si="0"/>
        <v>11.610081706862813</v>
      </c>
      <c r="M20" s="50">
        <f t="shared" si="1"/>
        <v>5.6548117014593142</v>
      </c>
      <c r="N20" s="51">
        <f t="shared" si="2"/>
        <v>20.418410938442655</v>
      </c>
    </row>
    <row r="21" spans="1:15" s="205" customFormat="1" ht="16.5" customHeight="1" x14ac:dyDescent="0.2">
      <c r="A21" s="52" t="s">
        <v>26</v>
      </c>
      <c r="B21" s="53"/>
      <c r="C21" s="54"/>
      <c r="D21" s="245"/>
      <c r="E21" s="55"/>
      <c r="F21" s="91"/>
      <c r="G21" s="92"/>
      <c r="H21" s="93"/>
      <c r="I21" s="221"/>
      <c r="J21" s="217"/>
      <c r="K21" s="212"/>
      <c r="L21" s="213"/>
      <c r="M21" s="214"/>
      <c r="N21" s="215"/>
      <c r="O21" s="207"/>
    </row>
    <row r="22" spans="1:15" ht="16.5" customHeight="1" x14ac:dyDescent="0.2">
      <c r="A22" s="25" t="s">
        <v>0</v>
      </c>
      <c r="B22" s="26">
        <v>22837345</v>
      </c>
      <c r="C22" s="27"/>
      <c r="D22" s="19">
        <f t="shared" si="3"/>
        <v>20080378.493118767</v>
      </c>
      <c r="E22" s="28">
        <v>18033237.829504743</v>
      </c>
      <c r="F22" s="29">
        <v>2047140.6636140249</v>
      </c>
      <c r="G22" s="30">
        <v>626696.36417558929</v>
      </c>
      <c r="H22" s="31">
        <v>2130269.8756805197</v>
      </c>
      <c r="I22" s="32">
        <f t="shared" si="4"/>
        <v>2756966.239856109</v>
      </c>
      <c r="J22" s="33"/>
      <c r="K22" s="34">
        <f t="shared" si="5"/>
        <v>21.0361883286789</v>
      </c>
      <c r="L22" s="35">
        <f t="shared" si="0"/>
        <v>12.072183696730548</v>
      </c>
      <c r="M22" s="36">
        <f t="shared" si="1"/>
        <v>9.3280102204547841</v>
      </c>
      <c r="N22" s="37">
        <f t="shared" si="2"/>
        <v>8.9640046319483488</v>
      </c>
    </row>
    <row r="23" spans="1:15" ht="16.5" customHeight="1" x14ac:dyDescent="0.2">
      <c r="A23" s="39" t="s">
        <v>1</v>
      </c>
      <c r="B23" s="40">
        <v>53103057</v>
      </c>
      <c r="C23" s="41"/>
      <c r="D23" s="245">
        <f t="shared" si="3"/>
        <v>48341921.506881222</v>
      </c>
      <c r="E23" s="42">
        <v>37183558.170495242</v>
      </c>
      <c r="F23" s="43">
        <v>11158363.33638598</v>
      </c>
      <c r="G23" s="44">
        <v>3224175.6358244098</v>
      </c>
      <c r="H23" s="45">
        <v>1536960.12431948</v>
      </c>
      <c r="I23" s="46">
        <f t="shared" si="4"/>
        <v>4761135.76014389</v>
      </c>
      <c r="J23" s="47"/>
      <c r="K23" s="48">
        <f t="shared" si="5"/>
        <v>29.978498406466262</v>
      </c>
      <c r="L23" s="49">
        <f t="shared" si="0"/>
        <v>8.9658411946865684</v>
      </c>
      <c r="M23" s="50">
        <f t="shared" si="1"/>
        <v>2.8942968844891173</v>
      </c>
      <c r="N23" s="51">
        <f t="shared" si="2"/>
        <v>21.01265721177969</v>
      </c>
    </row>
    <row r="24" spans="1:15" x14ac:dyDescent="0.2">
      <c r="B24" s="56"/>
      <c r="C24" s="56"/>
      <c r="D24" s="245">
        <f t="shared" si="3"/>
        <v>0</v>
      </c>
      <c r="E24" s="56"/>
      <c r="F24" s="56"/>
      <c r="G24" s="56"/>
      <c r="H24" s="56"/>
    </row>
    <row r="25" spans="1:15" x14ac:dyDescent="0.2">
      <c r="B25" s="84"/>
      <c r="C25" s="84"/>
      <c r="D25" s="19">
        <f t="shared" si="3"/>
        <v>0</v>
      </c>
      <c r="E25" s="84"/>
      <c r="F25" s="84"/>
      <c r="G25" s="84"/>
      <c r="H25" s="84"/>
    </row>
    <row r="26" spans="1:15" x14ac:dyDescent="0.2">
      <c r="B26" s="84"/>
      <c r="C26" s="84"/>
      <c r="D26" s="245">
        <f t="shared" si="3"/>
        <v>0</v>
      </c>
      <c r="E26" s="84"/>
      <c r="F26" s="84"/>
      <c r="G26" s="84"/>
      <c r="H26" s="84"/>
    </row>
    <row r="27" spans="1:15" x14ac:dyDescent="0.2">
      <c r="B27" s="84"/>
      <c r="C27" s="84"/>
      <c r="D27" s="245">
        <f t="shared" si="3"/>
        <v>0</v>
      </c>
      <c r="E27" s="84"/>
      <c r="F27" s="84"/>
      <c r="G27" s="84"/>
      <c r="H27" s="84"/>
    </row>
    <row r="28" spans="1:15" x14ac:dyDescent="0.2">
      <c r="B28" s="84"/>
      <c r="C28" s="84"/>
      <c r="D28" s="84"/>
      <c r="E28" s="84"/>
      <c r="F28" s="84"/>
      <c r="G28" s="84"/>
      <c r="H28" s="84"/>
    </row>
    <row r="29" spans="1:15" x14ac:dyDescent="0.2">
      <c r="B29" s="84"/>
      <c r="C29" s="84"/>
      <c r="D29" s="84"/>
      <c r="E29" s="84"/>
      <c r="F29" s="84"/>
      <c r="G29" s="84"/>
      <c r="H29" s="84"/>
    </row>
    <row r="30" spans="1:15" x14ac:dyDescent="0.2">
      <c r="B30" s="84"/>
      <c r="C30" s="84"/>
      <c r="D30" s="84"/>
      <c r="E30" s="84"/>
      <c r="F30" s="84"/>
      <c r="G30" s="84"/>
      <c r="H30" s="84"/>
    </row>
    <row r="31" spans="1:15" x14ac:dyDescent="0.2">
      <c r="B31" s="84"/>
      <c r="C31" s="84"/>
      <c r="D31" s="84"/>
      <c r="E31" s="84"/>
      <c r="F31" s="84"/>
      <c r="G31" s="84"/>
      <c r="H31" s="84"/>
    </row>
    <row r="32" spans="1:15" x14ac:dyDescent="0.2">
      <c r="B32" s="84"/>
      <c r="C32" s="84"/>
      <c r="D32" s="84"/>
      <c r="E32" s="84"/>
      <c r="F32" s="84"/>
      <c r="G32" s="84"/>
      <c r="H32" s="84"/>
    </row>
    <row r="33" spans="2:8" x14ac:dyDescent="0.2">
      <c r="B33" s="84"/>
      <c r="C33" s="84"/>
      <c r="D33" s="84"/>
      <c r="E33" s="84"/>
      <c r="F33" s="84"/>
      <c r="G33" s="84"/>
      <c r="H33" s="84"/>
    </row>
    <row r="34" spans="2:8" x14ac:dyDescent="0.2">
      <c r="B34" s="84"/>
      <c r="C34" s="84"/>
      <c r="D34" s="84"/>
      <c r="E34" s="84"/>
      <c r="F34" s="84"/>
      <c r="G34" s="84"/>
      <c r="H34" s="84"/>
    </row>
    <row r="35" spans="2:8" x14ac:dyDescent="0.2">
      <c r="B35" s="84"/>
      <c r="C35" s="84"/>
      <c r="D35" s="84"/>
      <c r="E35" s="84"/>
      <c r="F35" s="84"/>
      <c r="G35" s="84"/>
      <c r="H35" s="84"/>
    </row>
    <row r="36" spans="2:8" x14ac:dyDescent="0.2">
      <c r="B36" s="84"/>
      <c r="C36" s="84"/>
      <c r="D36" s="84"/>
      <c r="E36" s="84"/>
      <c r="F36" s="84"/>
      <c r="G36" s="84"/>
      <c r="H36" s="84"/>
    </row>
    <row r="37" spans="2:8" x14ac:dyDescent="0.2">
      <c r="B37" s="84"/>
      <c r="C37" s="84"/>
      <c r="D37" s="84"/>
      <c r="E37" s="84"/>
      <c r="F37" s="84"/>
      <c r="G37" s="84"/>
      <c r="H37" s="84"/>
    </row>
    <row r="38" spans="2:8" x14ac:dyDescent="0.2">
      <c r="B38" s="84"/>
      <c r="C38" s="84"/>
      <c r="D38" s="84"/>
      <c r="E38" s="84"/>
      <c r="F38" s="84"/>
      <c r="G38" s="84"/>
      <c r="H38" s="84"/>
    </row>
    <row r="39" spans="2:8" x14ac:dyDescent="0.2">
      <c r="B39" s="84"/>
      <c r="C39" s="84"/>
      <c r="D39" s="84"/>
      <c r="E39" s="84"/>
      <c r="F39" s="84"/>
      <c r="G39" s="84"/>
      <c r="H39" s="84"/>
    </row>
    <row r="40" spans="2:8" x14ac:dyDescent="0.2">
      <c r="B40" s="84"/>
      <c r="C40" s="84"/>
      <c r="D40" s="84"/>
      <c r="E40" s="84"/>
      <c r="F40" s="84"/>
      <c r="G40" s="84"/>
      <c r="H40" s="84"/>
    </row>
    <row r="41" spans="2:8" x14ac:dyDescent="0.2">
      <c r="B41" s="84"/>
      <c r="C41" s="84"/>
      <c r="D41" s="84"/>
      <c r="E41" s="84"/>
      <c r="F41" s="84"/>
      <c r="G41" s="84"/>
      <c r="H41" s="84"/>
    </row>
    <row r="42" spans="2:8" x14ac:dyDescent="0.2">
      <c r="B42" s="84"/>
      <c r="C42" s="84"/>
      <c r="D42" s="84"/>
      <c r="E42" s="84"/>
      <c r="F42" s="84"/>
      <c r="G42" s="84"/>
      <c r="H42" s="84"/>
    </row>
    <row r="43" spans="2:8" x14ac:dyDescent="0.2">
      <c r="B43" s="84"/>
      <c r="C43" s="84"/>
      <c r="D43" s="84"/>
      <c r="E43" s="84"/>
      <c r="F43" s="84"/>
      <c r="G43" s="84"/>
      <c r="H43" s="84"/>
    </row>
    <row r="44" spans="2:8" x14ac:dyDescent="0.2">
      <c r="B44" s="84"/>
      <c r="C44" s="84"/>
      <c r="D44" s="84"/>
      <c r="E44" s="84"/>
      <c r="F44" s="84"/>
      <c r="G44" s="84"/>
      <c r="H44" s="84"/>
    </row>
    <row r="45" spans="2:8" x14ac:dyDescent="0.2">
      <c r="B45" s="84"/>
      <c r="C45" s="84"/>
      <c r="D45" s="84"/>
      <c r="E45" s="84"/>
      <c r="F45" s="84"/>
      <c r="G45" s="84"/>
      <c r="H45" s="84"/>
    </row>
    <row r="46" spans="2:8" x14ac:dyDescent="0.2">
      <c r="B46" s="84"/>
      <c r="C46" s="84"/>
      <c r="D46" s="84"/>
      <c r="E46" s="84"/>
      <c r="F46" s="84"/>
      <c r="G46" s="84"/>
      <c r="H46" s="84"/>
    </row>
    <row r="47" spans="2:8" x14ac:dyDescent="0.2">
      <c r="B47" s="84"/>
      <c r="C47" s="84"/>
      <c r="D47" s="84"/>
      <c r="E47" s="84"/>
      <c r="F47" s="84"/>
      <c r="G47" s="84"/>
      <c r="H47" s="84"/>
    </row>
    <row r="48" spans="2:8" x14ac:dyDescent="0.2">
      <c r="B48" s="84"/>
      <c r="C48" s="84"/>
      <c r="D48" s="84"/>
      <c r="E48" s="84"/>
      <c r="F48" s="84"/>
      <c r="G48" s="84"/>
      <c r="H48" s="84"/>
    </row>
    <row r="49" spans="2:8" x14ac:dyDescent="0.2">
      <c r="B49" s="84"/>
      <c r="C49" s="84"/>
      <c r="D49" s="84"/>
      <c r="E49" s="84"/>
      <c r="F49" s="84"/>
      <c r="G49" s="84"/>
      <c r="H49" s="84"/>
    </row>
    <row r="50" spans="2:8" x14ac:dyDescent="0.2">
      <c r="B50" s="84"/>
      <c r="C50" s="84"/>
      <c r="D50" s="84"/>
      <c r="E50" s="84"/>
      <c r="F50" s="84"/>
      <c r="G50" s="84"/>
      <c r="H50" s="84"/>
    </row>
    <row r="51" spans="2:8" x14ac:dyDescent="0.2">
      <c r="B51" s="84"/>
      <c r="C51" s="84"/>
      <c r="D51" s="84"/>
      <c r="E51" s="84"/>
      <c r="F51" s="84"/>
      <c r="G51" s="84"/>
      <c r="H51" s="84"/>
    </row>
    <row r="52" spans="2:8" x14ac:dyDescent="0.2">
      <c r="B52" s="84"/>
      <c r="C52" s="84"/>
      <c r="D52" s="84"/>
      <c r="E52" s="84"/>
      <c r="F52" s="84"/>
      <c r="G52" s="84"/>
      <c r="H52" s="84"/>
    </row>
    <row r="53" spans="2:8" x14ac:dyDescent="0.2">
      <c r="B53" s="84"/>
      <c r="C53" s="84"/>
      <c r="D53" s="84"/>
      <c r="E53" s="84"/>
      <c r="F53" s="84"/>
      <c r="G53" s="84"/>
      <c r="H53" s="84"/>
    </row>
    <row r="54" spans="2:8" x14ac:dyDescent="0.2">
      <c r="B54" s="84"/>
      <c r="C54" s="84"/>
      <c r="D54" s="84"/>
      <c r="E54" s="84"/>
      <c r="F54" s="84"/>
      <c r="G54" s="84"/>
      <c r="H54" s="84"/>
    </row>
    <row r="55" spans="2:8" x14ac:dyDescent="0.2">
      <c r="B55" s="84"/>
      <c r="C55" s="84"/>
      <c r="D55" s="84"/>
      <c r="E55" s="84"/>
      <c r="F55" s="84"/>
      <c r="G55" s="84"/>
      <c r="H55" s="84"/>
    </row>
    <row r="56" spans="2:8" x14ac:dyDescent="0.2">
      <c r="B56" s="84"/>
      <c r="C56" s="84"/>
      <c r="D56" s="84"/>
      <c r="E56" s="84"/>
      <c r="F56" s="84"/>
      <c r="G56" s="84"/>
      <c r="H56" s="84"/>
    </row>
    <row r="57" spans="2:8" x14ac:dyDescent="0.2">
      <c r="B57" s="84"/>
      <c r="C57" s="84"/>
      <c r="D57" s="84"/>
      <c r="E57" s="84"/>
      <c r="F57" s="84"/>
      <c r="G57" s="84"/>
      <c r="H57" s="84"/>
    </row>
    <row r="58" spans="2:8" x14ac:dyDescent="0.2">
      <c r="B58" s="84"/>
      <c r="C58" s="84"/>
      <c r="D58" s="84"/>
      <c r="E58" s="84"/>
      <c r="F58" s="84"/>
      <c r="G58" s="84"/>
      <c r="H58" s="84"/>
    </row>
    <row r="59" spans="2:8" x14ac:dyDescent="0.2">
      <c r="B59" s="84"/>
      <c r="C59" s="84"/>
      <c r="D59" s="84"/>
      <c r="E59" s="84"/>
      <c r="F59" s="84"/>
      <c r="G59" s="84"/>
      <c r="H59" s="84"/>
    </row>
    <row r="60" spans="2:8" x14ac:dyDescent="0.2">
      <c r="B60" s="84"/>
      <c r="C60" s="84"/>
      <c r="D60" s="84"/>
      <c r="E60" s="84"/>
      <c r="F60" s="84"/>
      <c r="G60" s="84"/>
      <c r="H60" s="84"/>
    </row>
    <row r="61" spans="2:8" x14ac:dyDescent="0.2">
      <c r="B61" s="84"/>
      <c r="C61" s="84"/>
      <c r="D61" s="84"/>
      <c r="E61" s="84"/>
      <c r="F61" s="84"/>
      <c r="G61" s="84"/>
      <c r="H61" s="84"/>
    </row>
    <row r="62" spans="2:8" x14ac:dyDescent="0.2">
      <c r="B62" s="84"/>
      <c r="C62" s="84"/>
      <c r="D62" s="84"/>
      <c r="E62" s="84"/>
      <c r="F62" s="84"/>
      <c r="G62" s="84"/>
      <c r="H62" s="84"/>
    </row>
    <row r="63" spans="2:8" x14ac:dyDescent="0.2">
      <c r="B63" s="84"/>
      <c r="C63" s="84"/>
      <c r="D63" s="84"/>
      <c r="E63" s="84"/>
      <c r="F63" s="84"/>
      <c r="G63" s="84"/>
      <c r="H63" s="84"/>
    </row>
    <row r="64" spans="2:8" x14ac:dyDescent="0.2">
      <c r="B64" s="84"/>
      <c r="C64" s="84"/>
      <c r="D64" s="84"/>
      <c r="E64" s="84"/>
      <c r="F64" s="84"/>
      <c r="G64" s="84"/>
      <c r="H64" s="84"/>
    </row>
  </sheetData>
  <mergeCells count="5">
    <mergeCell ref="A2:A3"/>
    <mergeCell ref="B2:B3"/>
    <mergeCell ref="I2:I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7"/>
  <sheetViews>
    <sheetView view="pageBreakPreview" zoomScale="90" zoomScaleNormal="93" zoomScaleSheetLayoutView="90" workbookViewId="0">
      <pane ySplit="4" topLeftCell="A5" activePane="bottomLeft" state="frozen"/>
      <selection activeCell="D21" activeCellId="2" sqref="D5:N5 D18:N18 D21:N21"/>
      <selection pane="bottomLeft" activeCell="D21" activeCellId="2" sqref="D5:N5 D18:N18 D21:N21"/>
    </sheetView>
  </sheetViews>
  <sheetFormatPr defaultColWidth="18.7109375" defaultRowHeight="11.25" x14ac:dyDescent="0.2"/>
  <cols>
    <col min="1" max="1" width="18.7109375" style="4"/>
    <col min="2" max="2" width="13.5703125" style="4" customWidth="1"/>
    <col min="3" max="3" width="3.42578125" style="4" customWidth="1"/>
    <col min="4" max="4" width="21.42578125" style="4" customWidth="1"/>
    <col min="5" max="5" width="13.140625" style="4" customWidth="1"/>
    <col min="6" max="6" width="12.85546875" style="4" customWidth="1"/>
    <col min="7" max="7" width="12.140625" style="4" customWidth="1"/>
    <col min="8" max="8" width="12.42578125" style="4" customWidth="1"/>
    <col min="9" max="9" width="11.85546875" style="4" customWidth="1"/>
    <col min="10" max="10" width="2.5703125" style="4" customWidth="1"/>
    <col min="11" max="12" width="8" style="4" customWidth="1"/>
    <col min="13" max="13" width="9.42578125" style="4" customWidth="1"/>
    <col min="14" max="14" width="11.5703125" style="4" customWidth="1"/>
    <col min="15" max="15" width="18.7109375" style="4"/>
    <col min="16" max="16" width="14.5703125" style="4" customWidth="1"/>
    <col min="17" max="17" width="15" style="4" customWidth="1"/>
    <col min="18" max="18" width="8.7109375" style="4" customWidth="1"/>
    <col min="19" max="16384" width="18.7109375" style="4"/>
  </cols>
  <sheetData>
    <row r="1" spans="1:18" ht="21.75" customHeight="1" x14ac:dyDescent="0.2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34.5" customHeight="1" x14ac:dyDescent="0.2">
      <c r="A2" s="282"/>
      <c r="B2" s="280" t="s">
        <v>18</v>
      </c>
      <c r="C2" s="5"/>
      <c r="D2" s="5"/>
      <c r="E2" s="6" t="s">
        <v>28</v>
      </c>
      <c r="F2" s="7" t="s">
        <v>29</v>
      </c>
      <c r="G2" s="8" t="s">
        <v>21</v>
      </c>
      <c r="H2" s="9" t="s">
        <v>24</v>
      </c>
      <c r="I2" s="274" t="s">
        <v>19</v>
      </c>
      <c r="J2" s="10"/>
      <c r="K2" s="276" t="s">
        <v>27</v>
      </c>
      <c r="L2" s="277"/>
      <c r="M2" s="278"/>
      <c r="N2" s="279" t="s">
        <v>25</v>
      </c>
    </row>
    <row r="3" spans="1:18" ht="32.25" customHeight="1" x14ac:dyDescent="0.2">
      <c r="A3" s="282"/>
      <c r="B3" s="281"/>
      <c r="C3" s="11"/>
      <c r="D3" s="11" t="s">
        <v>279</v>
      </c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8" ht="21" customHeight="1" x14ac:dyDescent="0.2">
      <c r="A4" s="17" t="s">
        <v>2</v>
      </c>
      <c r="B4" s="18">
        <v>76957923</v>
      </c>
      <c r="C4" s="19"/>
      <c r="D4" s="19">
        <f>E4+F4</f>
        <v>68921821</v>
      </c>
      <c r="E4" s="20">
        <v>54506107</v>
      </c>
      <c r="F4" s="21">
        <v>14415714</v>
      </c>
      <c r="G4" s="22">
        <v>4158872</v>
      </c>
      <c r="H4" s="82">
        <v>3877230</v>
      </c>
      <c r="I4" s="83">
        <f>SUM(G4:H4)</f>
        <v>8036102</v>
      </c>
      <c r="J4" s="23"/>
      <c r="K4" s="78">
        <f>100*(F4+G4+H4)/B4</f>
        <v>29.174144941515639</v>
      </c>
      <c r="L4" s="79">
        <f t="shared" ref="L4:L23" si="0">100*I4/B4</f>
        <v>10.442202292803563</v>
      </c>
      <c r="M4" s="80">
        <f t="shared" ref="M4:M23" si="1">100*H4/B4</f>
        <v>5.0381167381557326</v>
      </c>
      <c r="N4" s="81">
        <f t="shared" ref="N4:N23" si="2">100*F4/B4</f>
        <v>18.731942648712074</v>
      </c>
    </row>
    <row r="5" spans="1:18" s="205" customFormat="1" ht="16.5" customHeight="1" x14ac:dyDescent="0.2">
      <c r="A5" s="24" t="s">
        <v>3</v>
      </c>
      <c r="B5" s="222"/>
      <c r="C5" s="219"/>
      <c r="D5" s="19"/>
      <c r="E5" s="220"/>
      <c r="F5" s="91"/>
      <c r="G5" s="92"/>
      <c r="H5" s="93"/>
      <c r="I5" s="93"/>
      <c r="J5" s="217"/>
      <c r="K5" s="212"/>
      <c r="L5" s="213"/>
      <c r="M5" s="214"/>
      <c r="N5" s="215"/>
    </row>
    <row r="6" spans="1:18" ht="16.5" customHeight="1" x14ac:dyDescent="0.2">
      <c r="A6" s="25" t="s">
        <v>10</v>
      </c>
      <c r="B6" s="26">
        <v>23509431.884464566</v>
      </c>
      <c r="C6" s="27"/>
      <c r="D6" s="245">
        <f t="shared" ref="D6:D27" si="3">E6+F6</f>
        <v>21054422.958805595</v>
      </c>
      <c r="E6" s="28">
        <v>16153715.720616693</v>
      </c>
      <c r="F6" s="29">
        <v>4900707.2381889028</v>
      </c>
      <c r="G6" s="30">
        <v>1410870.5013643159</v>
      </c>
      <c r="H6" s="31">
        <v>1083737.2144825386</v>
      </c>
      <c r="I6" s="32">
        <f>SUM(G6:H6)</f>
        <v>2494607.7158468543</v>
      </c>
      <c r="J6" s="33"/>
      <c r="K6" s="34">
        <f>100*(F6+G6+H6)/B6</f>
        <v>31.456799936210739</v>
      </c>
      <c r="L6" s="35">
        <f t="shared" si="0"/>
        <v>10.611093148088081</v>
      </c>
      <c r="M6" s="36">
        <f t="shared" si="1"/>
        <v>4.6097975476757087</v>
      </c>
      <c r="N6" s="37">
        <f t="shared" si="2"/>
        <v>20.845706788122659</v>
      </c>
    </row>
    <row r="7" spans="1:18" ht="16.5" customHeight="1" x14ac:dyDescent="0.2">
      <c r="A7" s="25" t="s">
        <v>4</v>
      </c>
      <c r="B7" s="26">
        <v>416446.59779591975</v>
      </c>
      <c r="C7" s="27"/>
      <c r="D7" s="245">
        <f t="shared" si="3"/>
        <v>351064.92225727806</v>
      </c>
      <c r="E7" s="28">
        <v>307479.02749908791</v>
      </c>
      <c r="F7" s="29">
        <v>43585.894758190159</v>
      </c>
      <c r="G7" s="30">
        <v>32367.953198443305</v>
      </c>
      <c r="H7" s="31">
        <v>37423.835509264463</v>
      </c>
      <c r="I7" s="32">
        <f>SUM(G7:H7)</f>
        <v>69791.788707707776</v>
      </c>
      <c r="J7" s="33"/>
      <c r="K7" s="34">
        <f t="shared" ref="K7:K23" si="4">100*(F7+G7+H7)/B7</f>
        <v>27.225023344159681</v>
      </c>
      <c r="L7" s="35">
        <f t="shared" si="0"/>
        <v>16.758880748957239</v>
      </c>
      <c r="M7" s="36">
        <f t="shared" si="1"/>
        <v>8.9864668620979025</v>
      </c>
      <c r="N7" s="37">
        <f t="shared" si="2"/>
        <v>10.466142595202443</v>
      </c>
    </row>
    <row r="8" spans="1:18" ht="16.5" customHeight="1" x14ac:dyDescent="0.2">
      <c r="A8" s="38" t="s">
        <v>5</v>
      </c>
      <c r="B8" s="26">
        <v>15379173.867764115</v>
      </c>
      <c r="C8" s="27"/>
      <c r="D8" s="245">
        <f t="shared" si="3"/>
        <v>14100855.900911478</v>
      </c>
      <c r="E8" s="28">
        <v>11990058.178262027</v>
      </c>
      <c r="F8" s="29">
        <v>2110797.7226494509</v>
      </c>
      <c r="G8" s="30">
        <v>610477.9855330463</v>
      </c>
      <c r="H8" s="31">
        <v>505638.31214353279</v>
      </c>
      <c r="I8" s="32">
        <f>SUM(G8:H8)</f>
        <v>1116116.2976765791</v>
      </c>
      <c r="J8" s="33"/>
      <c r="K8" s="34">
        <f t="shared" si="4"/>
        <v>20.982362564284937</v>
      </c>
      <c r="L8" s="35">
        <f t="shared" si="0"/>
        <v>7.2573228397920726</v>
      </c>
      <c r="M8" s="36">
        <f t="shared" si="1"/>
        <v>3.2878119233919842</v>
      </c>
      <c r="N8" s="37">
        <f t="shared" si="2"/>
        <v>13.725039724492866</v>
      </c>
    </row>
    <row r="9" spans="1:18" ht="16.5" customHeight="1" x14ac:dyDescent="0.2">
      <c r="A9" s="38" t="s">
        <v>6</v>
      </c>
      <c r="B9" s="26">
        <v>27360445.393225554</v>
      </c>
      <c r="C9" s="27"/>
      <c r="D9" s="245">
        <f t="shared" si="3"/>
        <v>24350379.236823794</v>
      </c>
      <c r="E9" s="28">
        <v>18901459.896554556</v>
      </c>
      <c r="F9" s="29">
        <v>5448919.3402692378</v>
      </c>
      <c r="G9" s="30">
        <v>1566682.5058077401</v>
      </c>
      <c r="H9" s="31">
        <v>1516190.9782049889</v>
      </c>
      <c r="I9" s="32">
        <f>SUM(G9:H9)</f>
        <v>3082873.484012729</v>
      </c>
      <c r="J9" s="33"/>
      <c r="K9" s="34">
        <f t="shared" si="4"/>
        <v>31.182945678195868</v>
      </c>
      <c r="L9" s="35">
        <f t="shared" si="0"/>
        <v>11.267629015922557</v>
      </c>
      <c r="M9" s="36">
        <f t="shared" si="1"/>
        <v>5.5415434815267943</v>
      </c>
      <c r="N9" s="37">
        <f t="shared" si="2"/>
        <v>19.915316662273305</v>
      </c>
    </row>
    <row r="10" spans="1:18" s="205" customFormat="1" ht="16.5" customHeight="1" x14ac:dyDescent="0.2">
      <c r="A10" s="192" t="s">
        <v>13</v>
      </c>
      <c r="B10" s="206">
        <v>10292425.256749861</v>
      </c>
      <c r="C10" s="194"/>
      <c r="D10" s="19">
        <f t="shared" si="3"/>
        <v>9065097.4776478913</v>
      </c>
      <c r="E10" s="195">
        <v>7153393.9376704181</v>
      </c>
      <c r="F10" s="196">
        <v>1911703.5399774727</v>
      </c>
      <c r="G10" s="197">
        <v>538473.05409645534</v>
      </c>
      <c r="H10" s="198">
        <v>734240.29873086244</v>
      </c>
      <c r="I10" s="199">
        <f>SUM(G10:H10)</f>
        <v>1272713.3528273178</v>
      </c>
      <c r="J10" s="200"/>
      <c r="K10" s="201">
        <f t="shared" si="4"/>
        <v>30.939422083404708</v>
      </c>
      <c r="L10" s="202">
        <f t="shared" si="0"/>
        <v>12.365534080440966</v>
      </c>
      <c r="M10" s="203">
        <f t="shared" si="1"/>
        <v>7.1337928662570693</v>
      </c>
      <c r="N10" s="204">
        <f t="shared" si="2"/>
        <v>18.573888002963745</v>
      </c>
    </row>
    <row r="11" spans="1:18" s="205" customFormat="1" ht="16.5" customHeight="1" x14ac:dyDescent="0.2">
      <c r="A11" s="52" t="s">
        <v>11</v>
      </c>
      <c r="B11" s="53">
        <f>SUM(B12:B17)-B14</f>
        <v>76957923.000000045</v>
      </c>
      <c r="C11" s="53">
        <f t="shared" ref="C11:I11" si="5">SUM(C12:C17)-C14</f>
        <v>0</v>
      </c>
      <c r="D11" s="245">
        <f t="shared" si="3"/>
        <v>68921821.000000045</v>
      </c>
      <c r="E11" s="53">
        <f t="shared" si="5"/>
        <v>54506107.000000082</v>
      </c>
      <c r="F11" s="53">
        <f t="shared" si="5"/>
        <v>14415713.999999966</v>
      </c>
      <c r="G11" s="53">
        <f t="shared" si="5"/>
        <v>4158871.9999999907</v>
      </c>
      <c r="H11" s="53">
        <f t="shared" si="5"/>
        <v>3877229.9999999935</v>
      </c>
      <c r="I11" s="53">
        <f t="shared" si="5"/>
        <v>8036101.9999999832</v>
      </c>
      <c r="J11" s="217"/>
      <c r="K11" s="212">
        <f t="shared" si="4"/>
        <v>29.174144941515554</v>
      </c>
      <c r="L11" s="213">
        <f t="shared" si="0"/>
        <v>10.442202292803534</v>
      </c>
      <c r="M11" s="214">
        <f t="shared" si="1"/>
        <v>5.038116738155721</v>
      </c>
      <c r="N11" s="215">
        <f t="shared" si="2"/>
        <v>18.731942648712021</v>
      </c>
    </row>
    <row r="12" spans="1:18" ht="16.5" customHeight="1" x14ac:dyDescent="0.2">
      <c r="A12" s="25" t="s">
        <v>7</v>
      </c>
      <c r="B12" s="26">
        <v>14894509.235507963</v>
      </c>
      <c r="C12" s="27"/>
      <c r="D12" s="245">
        <f t="shared" si="3"/>
        <v>12513260.723411029</v>
      </c>
      <c r="E12" s="28">
        <v>7372856.1148599926</v>
      </c>
      <c r="F12" s="29">
        <v>5140404.6085510366</v>
      </c>
      <c r="G12" s="30">
        <v>1486104.9139501059</v>
      </c>
      <c r="H12" s="31">
        <v>1336840.1195618857</v>
      </c>
      <c r="I12" s="32">
        <f>SUM(G12:H12)</f>
        <v>2822945.0335119916</v>
      </c>
      <c r="J12" s="33"/>
      <c r="K12" s="34">
        <f t="shared" si="4"/>
        <v>53.465001875178906</v>
      </c>
      <c r="L12" s="35">
        <f t="shared" si="0"/>
        <v>18.952924120401324</v>
      </c>
      <c r="M12" s="36">
        <f t="shared" si="1"/>
        <v>8.9753888390958725</v>
      </c>
      <c r="N12" s="37">
        <f t="shared" si="2"/>
        <v>34.512077754777586</v>
      </c>
    </row>
    <row r="13" spans="1:18" ht="16.5" customHeight="1" x14ac:dyDescent="0.2">
      <c r="A13" s="25" t="s">
        <v>14</v>
      </c>
      <c r="B13" s="26">
        <v>21825729.908005986</v>
      </c>
      <c r="C13" s="27"/>
      <c r="D13" s="245">
        <f t="shared" si="3"/>
        <v>19404168.029694404</v>
      </c>
      <c r="E13" s="28">
        <v>15056943.12421843</v>
      </c>
      <c r="F13" s="29">
        <v>4347224.9054759741</v>
      </c>
      <c r="G13" s="30">
        <v>1249572.0848822468</v>
      </c>
      <c r="H13" s="31">
        <v>1236384.6048519453</v>
      </c>
      <c r="I13" s="32">
        <f>SUM(G13:H13)</f>
        <v>2485956.6897341921</v>
      </c>
      <c r="J13" s="33"/>
      <c r="K13" s="34">
        <f t="shared" si="4"/>
        <v>31.307917874964897</v>
      </c>
      <c r="L13" s="35">
        <f t="shared" si="0"/>
        <v>11.390027734294963</v>
      </c>
      <c r="M13" s="36">
        <f t="shared" si="1"/>
        <v>5.664803010315004</v>
      </c>
      <c r="N13" s="37">
        <f t="shared" si="2"/>
        <v>19.917890140669936</v>
      </c>
      <c r="P13" s="56">
        <f>SUM(B12:B13)</f>
        <v>36720239.143513948</v>
      </c>
      <c r="Q13" s="56">
        <f>SUM(I12:I13)</f>
        <v>5308901.7232461832</v>
      </c>
      <c r="R13" s="4">
        <f>100*Q13/P13</f>
        <v>14.457699206416844</v>
      </c>
    </row>
    <row r="14" spans="1:18" s="205" customFormat="1" ht="16.5" customHeight="1" x14ac:dyDescent="0.2">
      <c r="A14" s="210" t="s">
        <v>265</v>
      </c>
      <c r="B14" s="193">
        <f>SUM(B12:B13)</f>
        <v>36720239.143513948</v>
      </c>
      <c r="C14" s="193"/>
      <c r="D14" s="245">
        <f t="shared" si="3"/>
        <v>31917428.753105436</v>
      </c>
      <c r="E14" s="193">
        <f t="shared" ref="E14:I14" si="6">SUM(E12:E13)</f>
        <v>22429799.239078425</v>
      </c>
      <c r="F14" s="193">
        <f t="shared" si="6"/>
        <v>9487629.5140270106</v>
      </c>
      <c r="G14" s="193">
        <f t="shared" si="6"/>
        <v>2735676.9988323525</v>
      </c>
      <c r="H14" s="193">
        <f t="shared" si="6"/>
        <v>2573224.7244138308</v>
      </c>
      <c r="I14" s="193">
        <f t="shared" si="6"/>
        <v>5308901.7232461832</v>
      </c>
      <c r="J14" s="211"/>
      <c r="K14" s="212">
        <f t="shared" si="4"/>
        <v>40.295301943551664</v>
      </c>
      <c r="L14" s="213">
        <f t="shared" si="0"/>
        <v>14.457699206416844</v>
      </c>
      <c r="M14" s="214">
        <f t="shared" si="1"/>
        <v>7.0076469664505172</v>
      </c>
      <c r="N14" s="215">
        <f t="shared" si="2"/>
        <v>25.837602737134816</v>
      </c>
      <c r="P14" s="207"/>
      <c r="Q14" s="207"/>
    </row>
    <row r="15" spans="1:18" ht="16.5" customHeight="1" x14ac:dyDescent="0.2">
      <c r="A15" s="38" t="s">
        <v>15</v>
      </c>
      <c r="B15" s="26">
        <v>18944270.29643824</v>
      </c>
      <c r="C15" s="27"/>
      <c r="D15" s="19">
        <f t="shared" si="3"/>
        <v>17412055.598235026</v>
      </c>
      <c r="E15" s="28">
        <v>15073727.77480901</v>
      </c>
      <c r="F15" s="29">
        <v>2338327.8234260138</v>
      </c>
      <c r="G15" s="30">
        <v>674968.68415648711</v>
      </c>
      <c r="H15" s="31">
        <v>623476.26175967488</v>
      </c>
      <c r="I15" s="32">
        <f>SUM(G15:H15)</f>
        <v>1298444.9459161619</v>
      </c>
      <c r="J15" s="33"/>
      <c r="K15" s="34">
        <f t="shared" si="4"/>
        <v>19.197217482828751</v>
      </c>
      <c r="L15" s="35">
        <f t="shared" si="0"/>
        <v>6.8540245974018106</v>
      </c>
      <c r="M15" s="36">
        <f t="shared" si="1"/>
        <v>3.2911072952590641</v>
      </c>
      <c r="N15" s="37">
        <f t="shared" si="2"/>
        <v>12.343192885426941</v>
      </c>
    </row>
    <row r="16" spans="1:18" ht="16.5" customHeight="1" x14ac:dyDescent="0.2">
      <c r="A16" s="38" t="s">
        <v>16</v>
      </c>
      <c r="B16" s="26">
        <v>13564594.298333263</v>
      </c>
      <c r="C16" s="27"/>
      <c r="D16" s="245">
        <f t="shared" si="3"/>
        <v>12502411.450785348</v>
      </c>
      <c r="E16" s="28">
        <v>10914548.321616855</v>
      </c>
      <c r="F16" s="29">
        <v>1587863.1291684934</v>
      </c>
      <c r="G16" s="30">
        <v>458677.6216780743</v>
      </c>
      <c r="H16" s="31">
        <v>418485.08341668092</v>
      </c>
      <c r="I16" s="32">
        <f>SUM(G16:H16)</f>
        <v>877162.70509475516</v>
      </c>
      <c r="J16" s="33"/>
      <c r="K16" s="34">
        <f t="shared" si="4"/>
        <v>18.172499523750123</v>
      </c>
      <c r="L16" s="35">
        <f t="shared" si="0"/>
        <v>6.466560560550902</v>
      </c>
      <c r="M16" s="36">
        <f t="shared" si="1"/>
        <v>3.0851279014522528</v>
      </c>
      <c r="N16" s="37">
        <f t="shared" si="2"/>
        <v>11.705938963199221</v>
      </c>
    </row>
    <row r="17" spans="1:14" ht="16.5" customHeight="1" x14ac:dyDescent="0.2">
      <c r="A17" s="39" t="s">
        <v>17</v>
      </c>
      <c r="B17" s="40">
        <v>7728819.2617145916</v>
      </c>
      <c r="C17" s="41"/>
      <c r="D17" s="245">
        <f t="shared" si="3"/>
        <v>7089925.197874249</v>
      </c>
      <c r="E17" s="42">
        <v>6088031.6644957997</v>
      </c>
      <c r="F17" s="43">
        <v>1001893.5333784494</v>
      </c>
      <c r="G17" s="44">
        <v>289548.69533307716</v>
      </c>
      <c r="H17" s="45">
        <v>262043.93040980701</v>
      </c>
      <c r="I17" s="32">
        <f>SUM(G17:H17)</f>
        <v>551592.62574288412</v>
      </c>
      <c r="J17" s="47"/>
      <c r="K17" s="48">
        <f t="shared" si="4"/>
        <v>20.099915737668603</v>
      </c>
      <c r="L17" s="49">
        <f t="shared" si="0"/>
        <v>7.136829146403362</v>
      </c>
      <c r="M17" s="50">
        <f t="shared" si="1"/>
        <v>3.390478177020718</v>
      </c>
      <c r="N17" s="51">
        <f t="shared" si="2"/>
        <v>12.96308659126524</v>
      </c>
    </row>
    <row r="18" spans="1:14" s="205" customFormat="1" ht="16.5" customHeight="1" x14ac:dyDescent="0.2">
      <c r="A18" s="52" t="s">
        <v>8</v>
      </c>
      <c r="B18" s="53"/>
      <c r="C18" s="54"/>
      <c r="D18" s="19"/>
      <c r="E18" s="55"/>
      <c r="F18" s="91"/>
      <c r="G18" s="92"/>
      <c r="H18" s="93"/>
      <c r="I18" s="221"/>
      <c r="J18" s="217"/>
      <c r="K18" s="212"/>
      <c r="L18" s="213"/>
      <c r="M18" s="214"/>
      <c r="N18" s="215"/>
    </row>
    <row r="19" spans="1:14" ht="16.5" customHeight="1" x14ac:dyDescent="0.2">
      <c r="A19" s="25" t="s">
        <v>9</v>
      </c>
      <c r="B19" s="26">
        <v>40002550.103524722</v>
      </c>
      <c r="C19" s="27"/>
      <c r="D19" s="245">
        <f t="shared" si="3"/>
        <v>36266952.508773282</v>
      </c>
      <c r="E19" s="28">
        <v>29994157.385371275</v>
      </c>
      <c r="F19" s="29">
        <v>6272795.1234020088</v>
      </c>
      <c r="G19" s="30">
        <v>1809266.6678757733</v>
      </c>
      <c r="H19" s="31">
        <v>1693099.6420633642</v>
      </c>
      <c r="I19" s="32">
        <f>SUM(G19:H19)</f>
        <v>3502366.3099391377</v>
      </c>
      <c r="J19" s="33"/>
      <c r="K19" s="34">
        <f t="shared" si="4"/>
        <v>24.436345703070145</v>
      </c>
      <c r="L19" s="35">
        <f t="shared" si="0"/>
        <v>8.7553575981410638</v>
      </c>
      <c r="M19" s="36">
        <f t="shared" si="1"/>
        <v>4.2324792736505588</v>
      </c>
      <c r="N19" s="37">
        <f t="shared" si="2"/>
        <v>15.680988104929085</v>
      </c>
    </row>
    <row r="20" spans="1:14" ht="16.5" customHeight="1" x14ac:dyDescent="0.2">
      <c r="A20" s="39" t="s">
        <v>12</v>
      </c>
      <c r="B20" s="40">
        <v>36955372.896475613</v>
      </c>
      <c r="C20" s="41"/>
      <c r="D20" s="245">
        <f t="shared" si="3"/>
        <v>32654868.491227034</v>
      </c>
      <c r="E20" s="42">
        <v>24511949.61462903</v>
      </c>
      <c r="F20" s="43">
        <v>8142918.8765980033</v>
      </c>
      <c r="G20" s="44">
        <v>2349605.3321242295</v>
      </c>
      <c r="H20" s="45">
        <v>2184130.3579366356</v>
      </c>
      <c r="I20" s="32">
        <f>SUM(G20:H20)</f>
        <v>4533735.6900608651</v>
      </c>
      <c r="J20" s="47"/>
      <c r="K20" s="48">
        <f t="shared" si="4"/>
        <v>34.302602228288769</v>
      </c>
      <c r="L20" s="49">
        <f t="shared" si="0"/>
        <v>12.268136767991432</v>
      </c>
      <c r="M20" s="50">
        <f t="shared" si="1"/>
        <v>5.9101835179829383</v>
      </c>
      <c r="N20" s="51">
        <f t="shared" si="2"/>
        <v>22.034465460297337</v>
      </c>
    </row>
    <row r="21" spans="1:14" s="205" customFormat="1" ht="16.5" customHeight="1" x14ac:dyDescent="0.2">
      <c r="A21" s="52" t="s">
        <v>26</v>
      </c>
      <c r="B21" s="53"/>
      <c r="C21" s="54"/>
      <c r="D21" s="245"/>
      <c r="E21" s="55"/>
      <c r="F21" s="91"/>
      <c r="G21" s="92"/>
      <c r="H21" s="93"/>
      <c r="I21" s="221"/>
      <c r="J21" s="217"/>
      <c r="K21" s="212"/>
      <c r="L21" s="213"/>
      <c r="M21" s="214"/>
      <c r="N21" s="215"/>
    </row>
    <row r="22" spans="1:14" ht="16.5" customHeight="1" x14ac:dyDescent="0.2">
      <c r="A22" s="25" t="s">
        <v>0</v>
      </c>
      <c r="B22" s="26">
        <v>22965537.553345885</v>
      </c>
      <c r="C22" s="27"/>
      <c r="D22" s="19">
        <f t="shared" si="3"/>
        <v>20035883.674838699</v>
      </c>
      <c r="E22" s="28">
        <v>17801134.109473381</v>
      </c>
      <c r="F22" s="29">
        <v>2234749.5653653196</v>
      </c>
      <c r="G22" s="30">
        <v>676820.72046841891</v>
      </c>
      <c r="H22" s="31">
        <v>2252257.4995527365</v>
      </c>
      <c r="I22" s="32">
        <f>SUM(G22:H22)</f>
        <v>2929078.2200211557</v>
      </c>
      <c r="J22" s="33"/>
      <c r="K22" s="34">
        <f t="shared" si="4"/>
        <v>22.485116115360203</v>
      </c>
      <c r="L22" s="35">
        <f t="shared" si="0"/>
        <v>12.754233221048263</v>
      </c>
      <c r="M22" s="36">
        <f t="shared" si="1"/>
        <v>9.8071185763496391</v>
      </c>
      <c r="N22" s="37">
        <f t="shared" si="2"/>
        <v>9.7308828943119394</v>
      </c>
    </row>
    <row r="23" spans="1:14" ht="16.5" customHeight="1" x14ac:dyDescent="0.2">
      <c r="A23" s="39" t="s">
        <v>1</v>
      </c>
      <c r="B23" s="40">
        <v>53992385.446654111</v>
      </c>
      <c r="C23" s="41"/>
      <c r="D23" s="245">
        <f t="shared" si="3"/>
        <v>48885937.325161293</v>
      </c>
      <c r="E23" s="42">
        <v>36704972.890526608</v>
      </c>
      <c r="F23" s="43">
        <v>12180964.434634684</v>
      </c>
      <c r="G23" s="44">
        <v>3482051.2795315804</v>
      </c>
      <c r="H23" s="45">
        <v>1624972.5004472635</v>
      </c>
      <c r="I23" s="32">
        <f>SUM(G23:H23)</f>
        <v>5107023.7799788434</v>
      </c>
      <c r="J23" s="47"/>
      <c r="K23" s="48">
        <f t="shared" si="4"/>
        <v>32.019308040565299</v>
      </c>
      <c r="L23" s="49">
        <f t="shared" si="0"/>
        <v>9.4587852300482567</v>
      </c>
      <c r="M23" s="50">
        <f t="shared" si="1"/>
        <v>3.0096327232157187</v>
      </c>
      <c r="N23" s="51">
        <f t="shared" si="2"/>
        <v>22.560522810517039</v>
      </c>
    </row>
    <row r="24" spans="1:14" x14ac:dyDescent="0.2">
      <c r="B24" s="56"/>
      <c r="C24" s="56"/>
      <c r="D24" s="245">
        <f t="shared" si="3"/>
        <v>0</v>
      </c>
      <c r="E24" s="56"/>
      <c r="F24" s="56"/>
      <c r="G24" s="56"/>
      <c r="H24" s="56"/>
    </row>
    <row r="25" spans="1:14" x14ac:dyDescent="0.2">
      <c r="D25" s="19">
        <f t="shared" si="3"/>
        <v>0</v>
      </c>
    </row>
    <row r="26" spans="1:14" x14ac:dyDescent="0.2">
      <c r="D26" s="245">
        <f t="shared" si="3"/>
        <v>0</v>
      </c>
    </row>
    <row r="27" spans="1:14" x14ac:dyDescent="0.2">
      <c r="D27" s="245">
        <f t="shared" si="3"/>
        <v>0</v>
      </c>
    </row>
  </sheetData>
  <mergeCells count="5">
    <mergeCell ref="A2:A3"/>
    <mergeCell ref="B2:B3"/>
    <mergeCell ref="I2:I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6"/>
  <sheetViews>
    <sheetView view="pageBreakPreview" zoomScale="90" zoomScaleNormal="93" zoomScaleSheetLayoutView="90" workbookViewId="0">
      <pane ySplit="4" topLeftCell="A5" activePane="bottomLeft" state="frozen"/>
      <selection activeCell="D21" activeCellId="2" sqref="D5:N5 D18:N18 D21:N21"/>
      <selection pane="bottomLeft" activeCell="D21" activeCellId="2" sqref="D5:N5 D18:N18 D21:N21"/>
    </sheetView>
  </sheetViews>
  <sheetFormatPr defaultColWidth="18.7109375" defaultRowHeight="11.25" x14ac:dyDescent="0.2"/>
  <cols>
    <col min="1" max="1" width="18.7109375" style="4"/>
    <col min="2" max="2" width="13.5703125" style="4" customWidth="1"/>
    <col min="3" max="3" width="3.42578125" style="4" customWidth="1"/>
    <col min="4" max="4" width="12.5703125" style="4" customWidth="1"/>
    <col min="5" max="5" width="12.85546875" style="4" customWidth="1"/>
    <col min="6" max="7" width="12.42578125" style="4" customWidth="1"/>
    <col min="8" max="8" width="11.85546875" style="4" customWidth="1"/>
    <col min="9" max="9" width="3.42578125" style="4" customWidth="1"/>
    <col min="10" max="11" width="8" style="4" customWidth="1"/>
    <col min="12" max="12" width="9.42578125" style="4" customWidth="1"/>
    <col min="13" max="13" width="11.85546875" style="4" customWidth="1"/>
    <col min="14" max="16384" width="18.7109375" style="4"/>
  </cols>
  <sheetData>
    <row r="1" spans="1:13" ht="21.75" customHeight="1" x14ac:dyDescent="0.2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4.5" customHeight="1" x14ac:dyDescent="0.2">
      <c r="A2" s="282"/>
      <c r="B2" s="280" t="s">
        <v>18</v>
      </c>
      <c r="C2" s="5"/>
      <c r="D2" s="6" t="s">
        <v>28</v>
      </c>
      <c r="E2" s="7" t="s">
        <v>29</v>
      </c>
      <c r="F2" s="8" t="s">
        <v>21</v>
      </c>
      <c r="G2" s="9" t="s">
        <v>24</v>
      </c>
      <c r="H2" s="274" t="s">
        <v>19</v>
      </c>
      <c r="I2" s="10"/>
      <c r="J2" s="276" t="s">
        <v>27</v>
      </c>
      <c r="K2" s="277"/>
      <c r="L2" s="278"/>
      <c r="M2" s="279" t="s">
        <v>25</v>
      </c>
    </row>
    <row r="3" spans="1:13" ht="32.25" customHeight="1" x14ac:dyDescent="0.2">
      <c r="A3" s="282"/>
      <c r="B3" s="281"/>
      <c r="C3" s="11"/>
      <c r="D3" s="6" t="s">
        <v>22</v>
      </c>
      <c r="E3" s="12" t="s">
        <v>20</v>
      </c>
      <c r="F3" s="13" t="s">
        <v>23</v>
      </c>
      <c r="G3" s="14" t="s">
        <v>23</v>
      </c>
      <c r="H3" s="275"/>
      <c r="I3" s="15"/>
      <c r="J3" s="88" t="s">
        <v>48</v>
      </c>
      <c r="K3" s="89" t="s">
        <v>49</v>
      </c>
      <c r="L3" s="16" t="s">
        <v>50</v>
      </c>
      <c r="M3" s="279"/>
    </row>
    <row r="4" spans="1:13" ht="21" customHeight="1" x14ac:dyDescent="0.2">
      <c r="A4" s="17" t="s">
        <v>2</v>
      </c>
      <c r="B4" s="18">
        <v>78486570.00000006</v>
      </c>
      <c r="C4" s="19"/>
      <c r="D4" s="20">
        <v>53977958.453517504</v>
      </c>
      <c r="E4" s="21">
        <v>15023327.336692501</v>
      </c>
      <c r="F4" s="22">
        <v>4436077.3061539</v>
      </c>
      <c r="G4" s="82">
        <v>5049206.9036361603</v>
      </c>
      <c r="H4" s="83">
        <f>SUM(F4:G4)</f>
        <v>9485284.2097900603</v>
      </c>
      <c r="I4" s="23"/>
      <c r="J4" s="78">
        <f>100*(E4+F4+G4)/B4</f>
        <v>31.226503523446805</v>
      </c>
      <c r="K4" s="79">
        <f t="shared" ref="K4:K23" si="0">100*H4/B4</f>
        <v>12.085232173848409</v>
      </c>
      <c r="L4" s="80">
        <f t="shared" ref="L4:L23" si="1">100*G4/B4</f>
        <v>6.4332113170904996</v>
      </c>
      <c r="M4" s="81">
        <f t="shared" ref="M4:M23" si="2">100*E4/B4</f>
        <v>19.141271349598394</v>
      </c>
    </row>
    <row r="5" spans="1:13" s="205" customFormat="1" ht="16.5" customHeight="1" x14ac:dyDescent="0.2">
      <c r="A5" s="24" t="s">
        <v>3</v>
      </c>
      <c r="B5" s="222"/>
      <c r="C5" s="219"/>
      <c r="D5" s="220"/>
      <c r="E5" s="91"/>
      <c r="F5" s="92"/>
      <c r="G5" s="93"/>
      <c r="H5" s="93"/>
      <c r="I5" s="217"/>
      <c r="J5" s="212"/>
      <c r="K5" s="213"/>
      <c r="L5" s="214"/>
      <c r="M5" s="215"/>
    </row>
    <row r="6" spans="1:13" ht="16.5" customHeight="1" x14ac:dyDescent="0.2">
      <c r="A6" s="25" t="s">
        <v>10</v>
      </c>
      <c r="B6" s="26">
        <v>23576409.436884899</v>
      </c>
      <c r="C6" s="27"/>
      <c r="D6" s="28">
        <v>15552909.532833064</v>
      </c>
      <c r="E6" s="29">
        <v>5107268.9858171539</v>
      </c>
      <c r="F6" s="30">
        <v>1504910.6135087151</v>
      </c>
      <c r="G6" s="31">
        <v>1411320.304725966</v>
      </c>
      <c r="H6" s="32">
        <f>SUM(F6:G6)</f>
        <v>2916230.9182346808</v>
      </c>
      <c r="I6" s="33"/>
      <c r="J6" s="34">
        <f>100*(E6+F6+G6)/B6</f>
        <v>34.031899240344899</v>
      </c>
      <c r="K6" s="35">
        <f t="shared" si="0"/>
        <v>12.369274999408036</v>
      </c>
      <c r="L6" s="36">
        <f t="shared" si="1"/>
        <v>5.9861545436090822</v>
      </c>
      <c r="M6" s="37">
        <f t="shared" si="2"/>
        <v>21.662624240936861</v>
      </c>
    </row>
    <row r="7" spans="1:13" ht="16.5" customHeight="1" x14ac:dyDescent="0.2">
      <c r="A7" s="25" t="s">
        <v>4</v>
      </c>
      <c r="B7" s="26">
        <v>524718.648516168</v>
      </c>
      <c r="C7" s="27"/>
      <c r="D7" s="28">
        <v>396034.22804126923</v>
      </c>
      <c r="E7" s="29">
        <v>45423.01298533813</v>
      </c>
      <c r="F7" s="30">
        <v>34525.405598024154</v>
      </c>
      <c r="G7" s="31">
        <v>48736.001891536536</v>
      </c>
      <c r="H7" s="32">
        <f>SUM(F7:G7)</f>
        <v>83261.40748956069</v>
      </c>
      <c r="I7" s="33"/>
      <c r="J7" s="34">
        <f t="shared" ref="J7:J23" si="3">100*(E7+F7+G7)/B7</f>
        <v>24.524461030459012</v>
      </c>
      <c r="K7" s="35">
        <f t="shared" si="0"/>
        <v>15.867819397121195</v>
      </c>
      <c r="L7" s="36">
        <f t="shared" si="1"/>
        <v>9.2880255026870557</v>
      </c>
      <c r="M7" s="37">
        <f t="shared" si="2"/>
        <v>8.6566416333378182</v>
      </c>
    </row>
    <row r="8" spans="1:13" ht="16.5" customHeight="1" x14ac:dyDescent="0.2">
      <c r="A8" s="38" t="s">
        <v>5</v>
      </c>
      <c r="B8" s="26">
        <v>15484656.748265401</v>
      </c>
      <c r="C8" s="27"/>
      <c r="D8" s="28">
        <v>11975242.992839323</v>
      </c>
      <c r="E8" s="29">
        <v>2199766.5276175546</v>
      </c>
      <c r="F8" s="30">
        <v>651168.76343626238</v>
      </c>
      <c r="G8" s="31">
        <v>658478.46437226096</v>
      </c>
      <c r="H8" s="32">
        <f>SUM(F8:G8)</f>
        <v>1309647.2278085235</v>
      </c>
      <c r="I8" s="33"/>
      <c r="J8" s="34">
        <f t="shared" si="3"/>
        <v>22.663813686533313</v>
      </c>
      <c r="K8" s="35">
        <f t="shared" si="0"/>
        <v>8.4577091316876025</v>
      </c>
      <c r="L8" s="36">
        <f t="shared" si="1"/>
        <v>4.2524576106346306</v>
      </c>
      <c r="M8" s="37">
        <f t="shared" si="2"/>
        <v>14.206104554845711</v>
      </c>
    </row>
    <row r="9" spans="1:13" ht="16.5" customHeight="1" x14ac:dyDescent="0.2">
      <c r="A9" s="38" t="s">
        <v>6</v>
      </c>
      <c r="B9" s="26">
        <v>28103917.217030101</v>
      </c>
      <c r="C9" s="27"/>
      <c r="D9" s="28">
        <v>18779728.623054713</v>
      </c>
      <c r="E9" s="29">
        <v>5678587.8854213739</v>
      </c>
      <c r="F9" s="30">
        <v>1671108.1057464723</v>
      </c>
      <c r="G9" s="31">
        <v>1974492.6028075439</v>
      </c>
      <c r="H9" s="32">
        <f>SUM(F9:G9)</f>
        <v>3645600.7085540164</v>
      </c>
      <c r="I9" s="33"/>
      <c r="J9" s="34">
        <f t="shared" si="3"/>
        <v>33.177540774725955</v>
      </c>
      <c r="K9" s="35">
        <f t="shared" si="0"/>
        <v>12.971859689171357</v>
      </c>
      <c r="L9" s="36">
        <f t="shared" si="1"/>
        <v>7.0256846672287478</v>
      </c>
      <c r="M9" s="37">
        <f t="shared" si="2"/>
        <v>20.205681085554602</v>
      </c>
    </row>
    <row r="10" spans="1:13" s="205" customFormat="1" ht="16.5" customHeight="1" x14ac:dyDescent="0.2">
      <c r="A10" s="192" t="s">
        <v>13</v>
      </c>
      <c r="B10" s="206">
        <v>10796867.9493035</v>
      </c>
      <c r="C10" s="194"/>
      <c r="D10" s="195">
        <v>7274042.5197956078</v>
      </c>
      <c r="E10" s="196">
        <v>1992280.6495602918</v>
      </c>
      <c r="F10" s="197">
        <v>574364.41786442744</v>
      </c>
      <c r="G10" s="198">
        <v>956180.36208317464</v>
      </c>
      <c r="H10" s="199">
        <f>SUM(F10:G10)</f>
        <v>1530544.7799476022</v>
      </c>
      <c r="I10" s="200"/>
      <c r="J10" s="201">
        <f t="shared" si="3"/>
        <v>32.628216312816434</v>
      </c>
      <c r="K10" s="202">
        <f t="shared" si="0"/>
        <v>14.175821980358078</v>
      </c>
      <c r="L10" s="203">
        <f t="shared" si="1"/>
        <v>8.8560901788639281</v>
      </c>
      <c r="M10" s="204">
        <f t="shared" si="2"/>
        <v>18.452394332458354</v>
      </c>
    </row>
    <row r="11" spans="1:13" s="205" customFormat="1" ht="16.5" customHeight="1" x14ac:dyDescent="0.2">
      <c r="A11" s="52" t="s">
        <v>11</v>
      </c>
      <c r="B11" s="53">
        <f>SUM(B12:B17)-B14</f>
        <v>78486570.000000075</v>
      </c>
      <c r="C11" s="53">
        <f t="shared" ref="C11:H11" si="4">SUM(C12:C17)-C14</f>
        <v>0</v>
      </c>
      <c r="D11" s="53">
        <f t="shared" si="4"/>
        <v>53977958.453517541</v>
      </c>
      <c r="E11" s="53">
        <f t="shared" si="4"/>
        <v>15023327.336692467</v>
      </c>
      <c r="F11" s="53">
        <f t="shared" si="4"/>
        <v>4436077.3061538916</v>
      </c>
      <c r="G11" s="53">
        <f t="shared" si="4"/>
        <v>5049206.9036361519</v>
      </c>
      <c r="H11" s="53">
        <f t="shared" si="4"/>
        <v>9485284.2097900417</v>
      </c>
      <c r="I11" s="217"/>
      <c r="J11" s="212">
        <f t="shared" si="3"/>
        <v>31.226503523446734</v>
      </c>
      <c r="K11" s="213">
        <f t="shared" si="0"/>
        <v>12.085232173848382</v>
      </c>
      <c r="L11" s="214">
        <f t="shared" si="1"/>
        <v>6.4332113170904872</v>
      </c>
      <c r="M11" s="215">
        <f t="shared" si="2"/>
        <v>19.141271349598348</v>
      </c>
    </row>
    <row r="12" spans="1:13" ht="16.5" customHeight="1" x14ac:dyDescent="0.2">
      <c r="A12" s="25" t="s">
        <v>7</v>
      </c>
      <c r="B12" s="26">
        <v>15490365.0223037</v>
      </c>
      <c r="C12" s="27"/>
      <c r="D12" s="28">
        <v>6807206.8185851704</v>
      </c>
      <c r="E12" s="29">
        <v>5357069.4505527029</v>
      </c>
      <c r="F12" s="30">
        <v>1585159.6979512377</v>
      </c>
      <c r="G12" s="31">
        <v>1740929.0552145895</v>
      </c>
      <c r="H12" s="32">
        <f>SUM(F12:G12)</f>
        <v>3326088.7531658271</v>
      </c>
      <c r="I12" s="33"/>
      <c r="J12" s="34">
        <f t="shared" si="3"/>
        <v>56.05522007529288</v>
      </c>
      <c r="K12" s="35">
        <f t="shared" si="0"/>
        <v>21.471984348830905</v>
      </c>
      <c r="L12" s="36">
        <f t="shared" si="1"/>
        <v>11.238786514765302</v>
      </c>
      <c r="M12" s="37">
        <f t="shared" si="2"/>
        <v>34.583235726461979</v>
      </c>
    </row>
    <row r="13" spans="1:13" ht="16.5" customHeight="1" x14ac:dyDescent="0.2">
      <c r="A13" s="25" t="s">
        <v>14</v>
      </c>
      <c r="B13" s="26">
        <v>22759263.392877799</v>
      </c>
      <c r="C13" s="27"/>
      <c r="D13" s="28">
        <v>15285835.974812988</v>
      </c>
      <c r="E13" s="29">
        <v>4530457.7186525529</v>
      </c>
      <c r="F13" s="30">
        <v>1332861.0181197089</v>
      </c>
      <c r="G13" s="31">
        <v>1610108.6812925488</v>
      </c>
      <c r="H13" s="32">
        <f>SUM(F13:G13)</f>
        <v>2942969.6994122574</v>
      </c>
      <c r="I13" s="33"/>
      <c r="J13" s="34">
        <f t="shared" si="3"/>
        <v>32.836859827385787</v>
      </c>
      <c r="K13" s="35">
        <f t="shared" si="0"/>
        <v>12.930865329908787</v>
      </c>
      <c r="L13" s="36">
        <f t="shared" si="1"/>
        <v>7.0745201788754306</v>
      </c>
      <c r="M13" s="37">
        <f t="shared" si="2"/>
        <v>19.905994497477007</v>
      </c>
    </row>
    <row r="14" spans="1:13" s="205" customFormat="1" ht="16.5" customHeight="1" x14ac:dyDescent="0.2">
      <c r="A14" s="210" t="s">
        <v>265</v>
      </c>
      <c r="B14" s="193">
        <f>SUM(B12:B13)</f>
        <v>38249628.415181503</v>
      </c>
      <c r="C14" s="193"/>
      <c r="D14" s="193">
        <f t="shared" ref="D14:H14" si="5">SUM(D12:D13)</f>
        <v>22093042.793398157</v>
      </c>
      <c r="E14" s="193">
        <f t="shared" si="5"/>
        <v>9887527.1692052558</v>
      </c>
      <c r="F14" s="193">
        <f t="shared" si="5"/>
        <v>2918020.7160709463</v>
      </c>
      <c r="G14" s="193">
        <f t="shared" si="5"/>
        <v>3351037.7365071382</v>
      </c>
      <c r="H14" s="193">
        <f t="shared" si="5"/>
        <v>6269058.4525780845</v>
      </c>
      <c r="I14" s="211"/>
      <c r="J14" s="212">
        <f t="shared" si="3"/>
        <v>42.239849878830967</v>
      </c>
      <c r="K14" s="213">
        <f t="shared" si="0"/>
        <v>16.389854522324871</v>
      </c>
      <c r="L14" s="214">
        <f t="shared" si="1"/>
        <v>8.7609680808744574</v>
      </c>
      <c r="M14" s="215">
        <f t="shared" si="2"/>
        <v>25.849995356506099</v>
      </c>
    </row>
    <row r="15" spans="1:13" ht="16.5" customHeight="1" x14ac:dyDescent="0.2">
      <c r="A15" s="38" t="s">
        <v>15</v>
      </c>
      <c r="B15" s="26">
        <v>19020568.159308601</v>
      </c>
      <c r="C15" s="27"/>
      <c r="D15" s="28">
        <v>15051787.765211243</v>
      </c>
      <c r="E15" s="29">
        <v>2436886.879957851</v>
      </c>
      <c r="F15" s="30">
        <v>719958.0227886677</v>
      </c>
      <c r="G15" s="31">
        <v>811935.49135083973</v>
      </c>
      <c r="H15" s="32">
        <f>SUM(F15:G15)</f>
        <v>1531893.5141395074</v>
      </c>
      <c r="I15" s="33"/>
      <c r="J15" s="34">
        <f t="shared" si="3"/>
        <v>20.865729986909201</v>
      </c>
      <c r="K15" s="35">
        <f t="shared" si="0"/>
        <v>8.0538788395224881</v>
      </c>
      <c r="L15" s="36">
        <f t="shared" si="1"/>
        <v>4.2687236498426113</v>
      </c>
      <c r="M15" s="37">
        <f t="shared" si="2"/>
        <v>12.811851147386715</v>
      </c>
    </row>
    <row r="16" spans="1:13" ht="16.5" customHeight="1" x14ac:dyDescent="0.2">
      <c r="A16" s="38" t="s">
        <v>16</v>
      </c>
      <c r="B16" s="26">
        <v>13534033.435618199</v>
      </c>
      <c r="C16" s="27"/>
      <c r="D16" s="28">
        <v>10845011.283245992</v>
      </c>
      <c r="E16" s="29">
        <v>1654790.5678042118</v>
      </c>
      <c r="F16" s="30">
        <v>489250.30353585049</v>
      </c>
      <c r="G16" s="31">
        <v>544981.28103214409</v>
      </c>
      <c r="H16" s="32">
        <f>SUM(F16:G16)</f>
        <v>1034231.5845679946</v>
      </c>
      <c r="I16" s="33"/>
      <c r="J16" s="34">
        <f t="shared" si="3"/>
        <v>19.868593979495952</v>
      </c>
      <c r="K16" s="35">
        <f t="shared" si="0"/>
        <v>7.6417099860722608</v>
      </c>
      <c r="L16" s="36">
        <f t="shared" si="1"/>
        <v>4.0267469681129153</v>
      </c>
      <c r="M16" s="37">
        <f t="shared" si="2"/>
        <v>12.226883993423687</v>
      </c>
    </row>
    <row r="17" spans="1:13" ht="16.5" customHeight="1" x14ac:dyDescent="0.2">
      <c r="A17" s="39" t="s">
        <v>17</v>
      </c>
      <c r="B17" s="40">
        <v>7682339.9898917601</v>
      </c>
      <c r="C17" s="41"/>
      <c r="D17" s="42">
        <v>5988116.6116621541</v>
      </c>
      <c r="E17" s="43">
        <v>1044122.7197251484</v>
      </c>
      <c r="F17" s="44">
        <v>308848.26375842618</v>
      </c>
      <c r="G17" s="45">
        <v>341252.39474603027</v>
      </c>
      <c r="H17" s="32">
        <f>SUM(F17:G17)</f>
        <v>650100.65850445651</v>
      </c>
      <c r="I17" s="47"/>
      <c r="J17" s="48">
        <f t="shared" si="3"/>
        <v>22.053480846445527</v>
      </c>
      <c r="K17" s="49">
        <f t="shared" si="0"/>
        <v>8.462273986309425</v>
      </c>
      <c r="L17" s="50">
        <f t="shared" si="1"/>
        <v>4.4420371292476259</v>
      </c>
      <c r="M17" s="51">
        <f t="shared" si="2"/>
        <v>13.591206860136106</v>
      </c>
    </row>
    <row r="18" spans="1:13" s="205" customFormat="1" ht="16.5" customHeight="1" x14ac:dyDescent="0.2">
      <c r="A18" s="52" t="s">
        <v>8</v>
      </c>
      <c r="B18" s="53"/>
      <c r="C18" s="54"/>
      <c r="D18" s="55"/>
      <c r="E18" s="91"/>
      <c r="F18" s="92"/>
      <c r="G18" s="93"/>
      <c r="H18" s="221"/>
      <c r="I18" s="217"/>
      <c r="J18" s="212"/>
      <c r="K18" s="213"/>
      <c r="L18" s="214"/>
      <c r="M18" s="215"/>
    </row>
    <row r="19" spans="1:13" ht="16.5" customHeight="1" x14ac:dyDescent="0.2">
      <c r="A19" s="25" t="s">
        <v>9</v>
      </c>
      <c r="B19" s="26">
        <v>40297137.273036897</v>
      </c>
      <c r="C19" s="27"/>
      <c r="D19" s="28">
        <v>29625210.541906536</v>
      </c>
      <c r="E19" s="29">
        <v>6537189.5179716256</v>
      </c>
      <c r="F19" s="30">
        <v>1929861.4639124272</v>
      </c>
      <c r="G19" s="31">
        <v>2204875.7492463049</v>
      </c>
      <c r="H19" s="32">
        <f>SUM(F19:G19)</f>
        <v>4134737.2131587323</v>
      </c>
      <c r="I19" s="33"/>
      <c r="J19" s="34">
        <f t="shared" si="3"/>
        <v>26.483089006600526</v>
      </c>
      <c r="K19" s="35">
        <f t="shared" si="0"/>
        <v>10.26062269670286</v>
      </c>
      <c r="L19" s="36">
        <f t="shared" si="1"/>
        <v>5.4715443787159614</v>
      </c>
      <c r="M19" s="37">
        <f t="shared" si="2"/>
        <v>16.222466309897666</v>
      </c>
    </row>
    <row r="20" spans="1:13" ht="16.5" customHeight="1" x14ac:dyDescent="0.2">
      <c r="A20" s="39" t="s">
        <v>12</v>
      </c>
      <c r="B20" s="40">
        <v>38189432.726963498</v>
      </c>
      <c r="C20" s="41"/>
      <c r="D20" s="42">
        <v>24352747.911611278</v>
      </c>
      <c r="E20" s="43">
        <v>8486137.8187208883</v>
      </c>
      <c r="F20" s="44">
        <v>2506215.8422414763</v>
      </c>
      <c r="G20" s="45">
        <v>2844331.1543898555</v>
      </c>
      <c r="H20" s="32">
        <f>SUM(F20:G20)</f>
        <v>5350546.9966313317</v>
      </c>
      <c r="I20" s="47"/>
      <c r="J20" s="48">
        <f t="shared" si="3"/>
        <v>36.231710783132122</v>
      </c>
      <c r="K20" s="49">
        <f t="shared" si="0"/>
        <v>14.010543269613949</v>
      </c>
      <c r="L20" s="50">
        <f t="shared" si="1"/>
        <v>7.4479534030408008</v>
      </c>
      <c r="M20" s="51">
        <f t="shared" si="2"/>
        <v>22.221167513518168</v>
      </c>
    </row>
    <row r="21" spans="1:13" s="205" customFormat="1" ht="16.5" customHeight="1" x14ac:dyDescent="0.2">
      <c r="A21" s="52" t="s">
        <v>26</v>
      </c>
      <c r="B21" s="53"/>
      <c r="C21" s="54"/>
      <c r="D21" s="55"/>
      <c r="E21" s="91"/>
      <c r="F21" s="92"/>
      <c r="G21" s="93"/>
      <c r="H21" s="221"/>
      <c r="I21" s="217"/>
      <c r="J21" s="212"/>
      <c r="K21" s="213"/>
      <c r="L21" s="214"/>
      <c r="M21" s="215"/>
    </row>
    <row r="22" spans="1:13" ht="16.5" customHeight="1" x14ac:dyDescent="0.2">
      <c r="A22" s="25" t="s">
        <v>0</v>
      </c>
      <c r="B22" s="26">
        <v>24421711.508096602</v>
      </c>
      <c r="C22" s="27"/>
      <c r="D22" s="28">
        <v>18437783.937464781</v>
      </c>
      <c r="E22" s="29">
        <v>2328942.8630461516</v>
      </c>
      <c r="F22" s="30">
        <v>721933.50466296764</v>
      </c>
      <c r="G22" s="31">
        <v>2933051.2029227037</v>
      </c>
      <c r="H22" s="32">
        <f>SUM(F22:G22)</f>
        <v>3654984.7075856715</v>
      </c>
      <c r="I22" s="33"/>
      <c r="J22" s="34">
        <f t="shared" si="3"/>
        <v>24.502490616384332</v>
      </c>
      <c r="K22" s="35">
        <f t="shared" si="0"/>
        <v>14.966128423775393</v>
      </c>
      <c r="L22" s="36">
        <f t="shared" si="1"/>
        <v>12.010014948994465</v>
      </c>
      <c r="M22" s="37">
        <f t="shared" si="2"/>
        <v>9.5363621926089426</v>
      </c>
    </row>
    <row r="23" spans="1:13" ht="16.5" customHeight="1" x14ac:dyDescent="0.2">
      <c r="A23" s="39" t="s">
        <v>1</v>
      </c>
      <c r="B23" s="40">
        <v>54064858.491903402</v>
      </c>
      <c r="C23" s="41"/>
      <c r="D23" s="42">
        <v>35540174.516052663</v>
      </c>
      <c r="E23" s="43">
        <v>12694384.473646352</v>
      </c>
      <c r="F23" s="44">
        <v>3714143.8014909313</v>
      </c>
      <c r="G23" s="45">
        <v>2116155.7007134571</v>
      </c>
      <c r="H23" s="32">
        <f>SUM(F23:G23)</f>
        <v>5830299.5022043884</v>
      </c>
      <c r="I23" s="47"/>
      <c r="J23" s="48">
        <f t="shared" si="3"/>
        <v>34.263816631694212</v>
      </c>
      <c r="K23" s="49">
        <f t="shared" si="0"/>
        <v>10.783898570783307</v>
      </c>
      <c r="L23" s="50">
        <f t="shared" si="1"/>
        <v>3.9141056866547919</v>
      </c>
      <c r="M23" s="51">
        <f t="shared" si="2"/>
        <v>23.479918060910908</v>
      </c>
    </row>
    <row r="24" spans="1:13" x14ac:dyDescent="0.2">
      <c r="B24" s="56"/>
      <c r="C24" s="56"/>
      <c r="D24" s="56"/>
      <c r="E24" s="56"/>
      <c r="F24" s="56"/>
      <c r="G24" s="56"/>
    </row>
    <row r="26" spans="1:13" x14ac:dyDescent="0.2">
      <c r="B26" s="87"/>
      <c r="C26" s="87"/>
      <c r="D26" s="87"/>
      <c r="E26" s="87"/>
      <c r="F26" s="87"/>
      <c r="G26" s="87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5"/>
  <sheetViews>
    <sheetView view="pageBreakPreview" zoomScale="90" zoomScaleNormal="93" zoomScaleSheetLayoutView="90" workbookViewId="0">
      <pane ySplit="4" topLeftCell="A11" activePane="bottomLeft" state="frozen"/>
      <selection activeCell="D21" activeCellId="2" sqref="D5:N5 D18:N18 D21:N21"/>
      <selection pane="bottomLeft" activeCell="F25" sqref="F25"/>
    </sheetView>
  </sheetViews>
  <sheetFormatPr defaultColWidth="18.7109375" defaultRowHeight="11.25" x14ac:dyDescent="0.2"/>
  <cols>
    <col min="1" max="1" width="18.7109375" style="4"/>
    <col min="2" max="2" width="13.5703125" style="4" customWidth="1"/>
    <col min="3" max="3" width="2.7109375" style="4" customWidth="1"/>
    <col min="4" max="4" width="14.7109375" style="4" customWidth="1"/>
    <col min="5" max="5" width="12.85546875" style="4" customWidth="1"/>
    <col min="6" max="8" width="13" style="4" customWidth="1"/>
    <col min="9" max="9" width="2.5703125" style="4" customWidth="1"/>
    <col min="10" max="13" width="10.28515625" style="4" customWidth="1"/>
    <col min="14" max="14" width="10" style="4" customWidth="1"/>
    <col min="15" max="15" width="11.85546875" style="4" customWidth="1"/>
    <col min="16" max="16384" width="18.7109375" style="4"/>
  </cols>
  <sheetData>
    <row r="1" spans="1:14" ht="21.75" customHeight="1" x14ac:dyDescent="0.2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34.5" customHeight="1" x14ac:dyDescent="0.2">
      <c r="A2" s="282"/>
      <c r="B2" s="280" t="s">
        <v>18</v>
      </c>
      <c r="C2" s="5"/>
      <c r="D2" s="6" t="s">
        <v>28</v>
      </c>
      <c r="E2" s="7" t="s">
        <v>29</v>
      </c>
      <c r="F2" s="8" t="s">
        <v>21</v>
      </c>
      <c r="G2" s="9" t="s">
        <v>24</v>
      </c>
      <c r="H2" s="274" t="s">
        <v>19</v>
      </c>
      <c r="I2" s="10"/>
      <c r="J2" s="276" t="s">
        <v>27</v>
      </c>
      <c r="K2" s="277"/>
      <c r="L2" s="278"/>
      <c r="M2" s="279" t="s">
        <v>25</v>
      </c>
    </row>
    <row r="3" spans="1:14" ht="32.25" customHeight="1" x14ac:dyDescent="0.2">
      <c r="A3" s="282"/>
      <c r="B3" s="281"/>
      <c r="C3" s="11"/>
      <c r="D3" s="6" t="s">
        <v>22</v>
      </c>
      <c r="E3" s="12" t="s">
        <v>20</v>
      </c>
      <c r="F3" s="13" t="s">
        <v>23</v>
      </c>
      <c r="G3" s="14" t="s">
        <v>23</v>
      </c>
      <c r="H3" s="275"/>
      <c r="I3" s="15"/>
      <c r="J3" s="88" t="s">
        <v>48</v>
      </c>
      <c r="K3" s="89" t="s">
        <v>49</v>
      </c>
      <c r="L3" s="16" t="s">
        <v>50</v>
      </c>
      <c r="M3" s="279"/>
    </row>
    <row r="4" spans="1:14" ht="21" customHeight="1" x14ac:dyDescent="0.2">
      <c r="A4" s="17" t="s">
        <v>2</v>
      </c>
      <c r="B4" s="18">
        <v>79886310</v>
      </c>
      <c r="C4" s="19"/>
      <c r="D4" s="20">
        <v>53626608.453517444</v>
      </c>
      <c r="E4" s="21">
        <v>15415717.336692499</v>
      </c>
      <c r="F4" s="22">
        <v>4879792.8944055233</v>
      </c>
      <c r="G4" s="82">
        <v>5764191.3153845277</v>
      </c>
      <c r="H4" s="83">
        <f>SUM(F4:G4)</f>
        <v>10643984.209790051</v>
      </c>
      <c r="I4" s="23"/>
      <c r="J4" s="78">
        <f>100*(E4+F4+G4)/B4</f>
        <v>32.620985431023847</v>
      </c>
      <c r="K4" s="79">
        <f t="shared" ref="K4:K23" si="0">100*H4/B4</f>
        <v>13.32391521124214</v>
      </c>
      <c r="L4" s="80">
        <f t="shared" ref="L4:L23" si="1">100*G4/B4</f>
        <v>7.2154932620927505</v>
      </c>
      <c r="M4" s="81">
        <f t="shared" ref="M4:M23" si="2">100*E4/B4</f>
        <v>19.297070219781713</v>
      </c>
    </row>
    <row r="5" spans="1:14" s="205" customFormat="1" ht="16.5" customHeight="1" x14ac:dyDescent="0.2">
      <c r="A5" s="24" t="s">
        <v>3</v>
      </c>
      <c r="B5" s="218">
        <f>SUM(B6:B10)</f>
        <v>79386309.078623891</v>
      </c>
      <c r="C5" s="219"/>
      <c r="D5" s="309">
        <f>SUM(D6:D10)</f>
        <v>53626607.895638011</v>
      </c>
      <c r="E5" s="91">
        <f>SUM(E6:E10)</f>
        <v>15415717.350407181</v>
      </c>
      <c r="F5" s="91">
        <f t="shared" ref="F5:H5" si="3">SUM(F6:F10)</f>
        <v>4879792.9961539004</v>
      </c>
      <c r="G5" s="91">
        <f t="shared" si="3"/>
        <v>5764190.8364247968</v>
      </c>
      <c r="H5" s="91">
        <f t="shared" si="3"/>
        <v>10643983.832578696</v>
      </c>
      <c r="I5" s="217"/>
      <c r="J5" s="78">
        <f>100*(E5+F5+G5)/B5</f>
        <v>32.826442601301004</v>
      </c>
      <c r="K5" s="79">
        <f t="shared" si="0"/>
        <v>13.407833108901606</v>
      </c>
      <c r="L5" s="79">
        <f>100*G5/B5</f>
        <v>7.2609381936575037</v>
      </c>
      <c r="M5" s="81">
        <f t="shared" si="2"/>
        <v>19.418609492399394</v>
      </c>
    </row>
    <row r="6" spans="1:14" ht="16.5" customHeight="1" x14ac:dyDescent="0.2">
      <c r="A6" s="25" t="s">
        <v>10</v>
      </c>
      <c r="B6" s="26">
        <v>23602666.617827822</v>
      </c>
      <c r="C6" s="27"/>
      <c r="D6" s="28">
        <v>15478765.7186449</v>
      </c>
      <c r="E6" s="29">
        <v>5266720.5946065793</v>
      </c>
      <c r="F6" s="30">
        <v>1575356.90851085</v>
      </c>
      <c r="G6" s="31">
        <v>1581823.3960654915</v>
      </c>
      <c r="H6" s="32">
        <f>SUM(F6:G6)</f>
        <v>3157180.3045763415</v>
      </c>
      <c r="I6" s="33"/>
      <c r="J6" s="34">
        <f>100*(E6+F6+G6)/B6</f>
        <v>35.690462588748723</v>
      </c>
      <c r="K6" s="35">
        <f t="shared" si="0"/>
        <v>13.376371219816434</v>
      </c>
      <c r="L6" s="36">
        <f t="shared" si="1"/>
        <v>6.7018842475650251</v>
      </c>
      <c r="M6" s="37">
        <f t="shared" si="2"/>
        <v>22.314091368932285</v>
      </c>
    </row>
    <row r="7" spans="1:14" ht="16.5" customHeight="1" x14ac:dyDescent="0.2">
      <c r="A7" s="25" t="s">
        <v>4</v>
      </c>
      <c r="B7" s="26">
        <v>555858.30130874773</v>
      </c>
      <c r="C7" s="27"/>
      <c r="D7" s="28">
        <v>396693.64700787398</v>
      </c>
      <c r="E7" s="29">
        <v>55237.112297721404</v>
      </c>
      <c r="F7" s="30">
        <v>48303.692431531999</v>
      </c>
      <c r="G7" s="31">
        <v>55623.849571620303</v>
      </c>
      <c r="H7" s="32">
        <f>SUM(F7:G7)</f>
        <v>103927.54200315231</v>
      </c>
      <c r="I7" s="33"/>
      <c r="J7" s="34">
        <f t="shared" ref="J7:J23" si="4">100*(E7+F7+G7)/B7</f>
        <v>28.634033876282214</v>
      </c>
      <c r="K7" s="35">
        <f t="shared" si="0"/>
        <v>18.696768899278606</v>
      </c>
      <c r="L7" s="36">
        <f t="shared" si="1"/>
        <v>10.0068397720527</v>
      </c>
      <c r="M7" s="37">
        <f t="shared" si="2"/>
        <v>9.937264977003613</v>
      </c>
    </row>
    <row r="8" spans="1:14" ht="16.5" customHeight="1" x14ac:dyDescent="0.2">
      <c r="A8" s="38" t="s">
        <v>5</v>
      </c>
      <c r="B8" s="26">
        <v>15602414.386992622</v>
      </c>
      <c r="C8" s="27"/>
      <c r="D8" s="28">
        <v>11895152.1990592</v>
      </c>
      <c r="E8" s="29">
        <v>2246098.62201291</v>
      </c>
      <c r="F8" s="30">
        <v>723133.62526039802</v>
      </c>
      <c r="G8" s="31">
        <v>738029.94066011463</v>
      </c>
      <c r="H8" s="32">
        <f>SUM(F8:G8)</f>
        <v>1461163.5659205127</v>
      </c>
      <c r="I8" s="33"/>
      <c r="J8" s="34">
        <f t="shared" si="4"/>
        <v>23.760823780094462</v>
      </c>
      <c r="K8" s="35">
        <f t="shared" si="0"/>
        <v>9.3649837113584908</v>
      </c>
      <c r="L8" s="36">
        <f t="shared" si="1"/>
        <v>4.7302290681075192</v>
      </c>
      <c r="M8" s="37">
        <f t="shared" si="2"/>
        <v>14.395840068735973</v>
      </c>
    </row>
    <row r="9" spans="1:14" ht="16.5" customHeight="1" x14ac:dyDescent="0.2">
      <c r="A9" s="38" t="s">
        <v>6</v>
      </c>
      <c r="B9" s="26">
        <v>27808945.349353582</v>
      </c>
      <c r="C9" s="27"/>
      <c r="D9" s="28">
        <v>18810950.4938871</v>
      </c>
      <c r="E9" s="29">
        <v>5817334.8257832089</v>
      </c>
      <c r="F9" s="30">
        <v>1462642.89750165</v>
      </c>
      <c r="G9" s="31">
        <v>1718017.1321816202</v>
      </c>
      <c r="H9" s="32">
        <f>SUM(F9:G9)</f>
        <v>3180660.0296832705</v>
      </c>
      <c r="I9" s="33"/>
      <c r="J9" s="34">
        <f t="shared" si="4"/>
        <v>32.356476459024137</v>
      </c>
      <c r="K9" s="35">
        <f t="shared" si="0"/>
        <v>11.437542811227845</v>
      </c>
      <c r="L9" s="36">
        <f t="shared" si="1"/>
        <v>6.1779298373196143</v>
      </c>
      <c r="M9" s="37">
        <f t="shared" si="2"/>
        <v>20.918933647796294</v>
      </c>
    </row>
    <row r="10" spans="1:14" s="205" customFormat="1" ht="16.5" customHeight="1" x14ac:dyDescent="0.2">
      <c r="A10" s="192" t="s">
        <v>13</v>
      </c>
      <c r="B10" s="206">
        <v>11816424.423141122</v>
      </c>
      <c r="C10" s="194"/>
      <c r="D10" s="195">
        <v>7045045.8370389398</v>
      </c>
      <c r="E10" s="196">
        <v>2030326.19570676</v>
      </c>
      <c r="F10" s="197">
        <v>1070355.87244947</v>
      </c>
      <c r="G10" s="198">
        <v>1670696.5179459499</v>
      </c>
      <c r="H10" s="199">
        <f>SUM(F10:G10)</f>
        <v>2741052.3903954197</v>
      </c>
      <c r="I10" s="200"/>
      <c r="J10" s="201">
        <f t="shared" si="4"/>
        <v>40.37920791638102</v>
      </c>
      <c r="K10" s="202">
        <f t="shared" si="0"/>
        <v>23.196969677454888</v>
      </c>
      <c r="L10" s="203">
        <f t="shared" si="1"/>
        <v>14.138765316131343</v>
      </c>
      <c r="M10" s="204">
        <f t="shared" si="2"/>
        <v>17.182238238926129</v>
      </c>
      <c r="N10" s="207"/>
    </row>
    <row r="11" spans="1:14" s="205" customFormat="1" ht="16.5" customHeight="1" x14ac:dyDescent="0.2">
      <c r="A11" s="52" t="s">
        <v>11</v>
      </c>
      <c r="B11" s="218">
        <f>SUM(B12:B17)-B14</f>
        <v>79686309.579276949</v>
      </c>
      <c r="C11" s="218">
        <f t="shared" ref="C11:H11" si="5">SUM(C12:C17)-C14</f>
        <v>0</v>
      </c>
      <c r="D11" s="218">
        <f t="shared" si="5"/>
        <v>53626608.453517407</v>
      </c>
      <c r="E11" s="218">
        <f t="shared" si="5"/>
        <v>15415716.915969478</v>
      </c>
      <c r="F11" s="218">
        <f t="shared" si="5"/>
        <v>4879793.3061538944</v>
      </c>
      <c r="G11" s="218">
        <f t="shared" si="5"/>
        <v>5764190.9036361519</v>
      </c>
      <c r="H11" s="218">
        <f t="shared" si="5"/>
        <v>10643984.209790044</v>
      </c>
      <c r="I11" s="217"/>
      <c r="J11" s="212">
        <f t="shared" si="4"/>
        <v>32.702858575516913</v>
      </c>
      <c r="K11" s="213">
        <f t="shared" si="0"/>
        <v>13.357356195797648</v>
      </c>
      <c r="L11" s="214">
        <f t="shared" si="1"/>
        <v>7.2336025272968278</v>
      </c>
      <c r="M11" s="215">
        <f t="shared" si="2"/>
        <v>19.34550237971926</v>
      </c>
    </row>
    <row r="12" spans="1:14" ht="16.5" customHeight="1" x14ac:dyDescent="0.2">
      <c r="A12" s="25" t="s">
        <v>7</v>
      </c>
      <c r="B12" s="26">
        <v>16123471.09977041</v>
      </c>
      <c r="C12" s="27"/>
      <c r="D12" s="28">
        <v>6730306.0072562704</v>
      </c>
      <c r="E12" s="29">
        <v>5521019.5029143598</v>
      </c>
      <c r="F12" s="30">
        <v>1820893.06300672</v>
      </c>
      <c r="G12" s="31">
        <v>2051252.52659306</v>
      </c>
      <c r="H12" s="32">
        <f>SUM(F12:G12)</f>
        <v>3872145.5895997798</v>
      </c>
      <c r="I12" s="33"/>
      <c r="J12" s="34">
        <f t="shared" si="4"/>
        <v>58.257710355234188</v>
      </c>
      <c r="K12" s="35">
        <f t="shared" si="0"/>
        <v>24.015583031962127</v>
      </c>
      <c r="L12" s="36">
        <f t="shared" si="1"/>
        <v>12.722152158800773</v>
      </c>
      <c r="M12" s="37">
        <f t="shared" si="2"/>
        <v>34.242127323272072</v>
      </c>
    </row>
    <row r="13" spans="1:14" ht="16.5" customHeight="1" x14ac:dyDescent="0.2">
      <c r="A13" s="25" t="s">
        <v>14</v>
      </c>
      <c r="B13" s="26">
        <v>23445676.704010531</v>
      </c>
      <c r="C13" s="27"/>
      <c r="D13" s="28">
        <v>15223031.1427</v>
      </c>
      <c r="E13" s="29">
        <v>4811395</v>
      </c>
      <c r="F13" s="30">
        <v>1506622.95569322</v>
      </c>
      <c r="G13" s="31">
        <v>1904627.6056173099</v>
      </c>
      <c r="H13" s="32">
        <f>SUM(F13:G13)</f>
        <v>3411250.5613105297</v>
      </c>
      <c r="I13" s="33"/>
      <c r="J13" s="34">
        <f t="shared" si="4"/>
        <v>35.071052395361207</v>
      </c>
      <c r="K13" s="35">
        <f t="shared" si="0"/>
        <v>14.549593105696172</v>
      </c>
      <c r="L13" s="36">
        <f t="shared" si="1"/>
        <v>8.1235770230147004</v>
      </c>
      <c r="M13" s="37">
        <f t="shared" si="2"/>
        <v>20.521459289665035</v>
      </c>
    </row>
    <row r="14" spans="1:14" s="205" customFormat="1" ht="16.5" customHeight="1" x14ac:dyDescent="0.2">
      <c r="A14" s="210" t="s">
        <v>265</v>
      </c>
      <c r="B14" s="193">
        <f>SUM(B12:B13)</f>
        <v>39569147.803780943</v>
      </c>
      <c r="C14" s="193"/>
      <c r="D14" s="193">
        <f t="shared" ref="D14:H14" si="6">SUM(D12:D13)</f>
        <v>21953337.149956271</v>
      </c>
      <c r="E14" s="193">
        <f t="shared" si="6"/>
        <v>10332414.50291436</v>
      </c>
      <c r="F14" s="193">
        <f t="shared" si="6"/>
        <v>3327516.0186999403</v>
      </c>
      <c r="G14" s="193">
        <f t="shared" si="6"/>
        <v>3955880.1322103702</v>
      </c>
      <c r="H14" s="193">
        <f t="shared" si="6"/>
        <v>7283396.1509103095</v>
      </c>
      <c r="I14" s="211"/>
      <c r="J14" s="212">
        <f t="shared" si="4"/>
        <v>44.519054949526691</v>
      </c>
      <c r="K14" s="213">
        <f t="shared" si="0"/>
        <v>18.406755149309433</v>
      </c>
      <c r="L14" s="214">
        <f t="shared" si="1"/>
        <v>9.9973852149334768</v>
      </c>
      <c r="M14" s="215">
        <f t="shared" si="2"/>
        <v>26.112299800217251</v>
      </c>
    </row>
    <row r="15" spans="1:14" ht="16.5" customHeight="1" x14ac:dyDescent="0.2">
      <c r="A15" s="38" t="s">
        <v>15</v>
      </c>
      <c r="B15" s="26">
        <v>19054002.726643234</v>
      </c>
      <c r="C15" s="27"/>
      <c r="D15" s="28">
        <v>14988593.820821101</v>
      </c>
      <c r="E15" s="29">
        <v>2514211.0009868601</v>
      </c>
      <c r="F15" s="30">
        <v>736187.6322634602</v>
      </c>
      <c r="G15" s="31">
        <v>815010.27257181494</v>
      </c>
      <c r="H15" s="32">
        <f>SUM(F15:G15)</f>
        <v>1551197.9048352751</v>
      </c>
      <c r="I15" s="33"/>
      <c r="J15" s="34">
        <f t="shared" si="4"/>
        <v>21.336246058879109</v>
      </c>
      <c r="K15" s="35">
        <f t="shared" si="0"/>
        <v>8.141060579708185</v>
      </c>
      <c r="L15" s="36">
        <f t="shared" si="1"/>
        <v>4.2773703996178458</v>
      </c>
      <c r="M15" s="37">
        <f t="shared" si="2"/>
        <v>13.195185479170924</v>
      </c>
    </row>
    <row r="16" spans="1:14" ht="16.5" customHeight="1" x14ac:dyDescent="0.2">
      <c r="A16" s="38" t="s">
        <v>16</v>
      </c>
      <c r="B16" s="26">
        <v>13399193.098474495</v>
      </c>
      <c r="C16" s="27"/>
      <c r="D16" s="28">
        <v>10774823.4448238</v>
      </c>
      <c r="E16" s="29">
        <v>1513269.4120682599</v>
      </c>
      <c r="F16" s="30">
        <v>500279.19843038142</v>
      </c>
      <c r="G16" s="31">
        <v>610821.04315205326</v>
      </c>
      <c r="H16" s="32">
        <f>SUM(F16:G16)</f>
        <v>1111100.2415824346</v>
      </c>
      <c r="I16" s="33"/>
      <c r="J16" s="34">
        <f t="shared" si="4"/>
        <v>19.586027564223105</v>
      </c>
      <c r="K16" s="35">
        <f t="shared" si="0"/>
        <v>8.2922921807055232</v>
      </c>
      <c r="L16" s="36">
        <f t="shared" si="1"/>
        <v>4.558640499192415</v>
      </c>
      <c r="M16" s="37">
        <f t="shared" si="2"/>
        <v>11.293735383517582</v>
      </c>
    </row>
    <row r="17" spans="1:14" ht="16.5" customHeight="1" x14ac:dyDescent="0.2">
      <c r="A17" s="39" t="s">
        <v>17</v>
      </c>
      <c r="B17" s="40">
        <v>7663965.9503782671</v>
      </c>
      <c r="C17" s="41"/>
      <c r="D17" s="42">
        <v>5909854.0379162403</v>
      </c>
      <c r="E17" s="43">
        <v>1055822</v>
      </c>
      <c r="F17" s="44">
        <v>315810.45676011214</v>
      </c>
      <c r="G17" s="45">
        <v>382479.45570191427</v>
      </c>
      <c r="H17" s="32">
        <f>SUM(F17:G17)</f>
        <v>698289.91246202635</v>
      </c>
      <c r="I17" s="47"/>
      <c r="J17" s="48">
        <f t="shared" si="4"/>
        <v>22.887783215887715</v>
      </c>
      <c r="K17" s="49">
        <f t="shared" si="0"/>
        <v>9.111338920126089</v>
      </c>
      <c r="L17" s="50">
        <f t="shared" si="1"/>
        <v>4.9906204982948337</v>
      </c>
      <c r="M17" s="51">
        <f t="shared" si="2"/>
        <v>13.776444295761625</v>
      </c>
      <c r="N17" s="56"/>
    </row>
    <row r="18" spans="1:14" s="205" customFormat="1" ht="16.5" customHeight="1" x14ac:dyDescent="0.2">
      <c r="A18" s="52" t="s">
        <v>8</v>
      </c>
      <c r="B18" s="53">
        <f>SUM(B19:B20)</f>
        <v>79686310.000000387</v>
      </c>
      <c r="C18" s="54"/>
      <c r="D18" s="55"/>
      <c r="E18" s="91"/>
      <c r="F18" s="92"/>
      <c r="G18" s="93"/>
      <c r="H18" s="221"/>
      <c r="I18" s="217"/>
      <c r="J18" s="212"/>
      <c r="K18" s="213"/>
      <c r="L18" s="214"/>
      <c r="M18" s="215"/>
    </row>
    <row r="19" spans="1:14" ht="16.5" customHeight="1" x14ac:dyDescent="0.2">
      <c r="A19" s="25" t="s">
        <v>9</v>
      </c>
      <c r="B19" s="26">
        <v>40845503.789303653</v>
      </c>
      <c r="C19" s="27"/>
      <c r="D19" s="28">
        <v>29453918.3567628</v>
      </c>
      <c r="E19" s="29">
        <v>6698271.0761962999</v>
      </c>
      <c r="F19" s="30">
        <v>2117081.2473391797</v>
      </c>
      <c r="G19" s="31">
        <v>2576233.1090053702</v>
      </c>
      <c r="H19" s="32">
        <f>SUM(F19:G19)</f>
        <v>4693314.3563445499</v>
      </c>
      <c r="I19" s="33"/>
      <c r="J19" s="34">
        <f t="shared" si="4"/>
        <v>27.889447737755656</v>
      </c>
      <c r="K19" s="35">
        <f t="shared" si="0"/>
        <v>11.49040633836815</v>
      </c>
      <c r="L19" s="36">
        <f t="shared" si="1"/>
        <v>6.3072624156982897</v>
      </c>
      <c r="M19" s="37">
        <f t="shared" si="2"/>
        <v>16.39904139938751</v>
      </c>
    </row>
    <row r="20" spans="1:14" ht="16.5" customHeight="1" x14ac:dyDescent="0.2">
      <c r="A20" s="39" t="s">
        <v>12</v>
      </c>
      <c r="B20" s="40">
        <v>38840806.210696734</v>
      </c>
      <c r="C20" s="41"/>
      <c r="D20" s="42">
        <v>24172690.096755002</v>
      </c>
      <c r="E20" s="43">
        <v>8717446.2604962196</v>
      </c>
      <c r="F20" s="44">
        <v>2762712.05881473</v>
      </c>
      <c r="G20" s="45">
        <v>3187957.7946307869</v>
      </c>
      <c r="H20" s="32">
        <f>SUM(F20:G20)</f>
        <v>5950669.8534455169</v>
      </c>
      <c r="I20" s="47"/>
      <c r="J20" s="48">
        <f t="shared" si="4"/>
        <v>37.764705589201043</v>
      </c>
      <c r="K20" s="49">
        <f t="shared" si="0"/>
        <v>15.320665130289457</v>
      </c>
      <c r="L20" s="50">
        <f t="shared" si="1"/>
        <v>8.2077539208051373</v>
      </c>
      <c r="M20" s="51">
        <f t="shared" si="2"/>
        <v>22.444040458911587</v>
      </c>
    </row>
    <row r="21" spans="1:14" s="205" customFormat="1" ht="16.5" customHeight="1" x14ac:dyDescent="0.2">
      <c r="A21" s="52" t="s">
        <v>26</v>
      </c>
      <c r="B21" s="53">
        <f>SUM(B22:B23)</f>
        <v>79686310</v>
      </c>
      <c r="C21" s="54"/>
      <c r="D21" s="55"/>
      <c r="E21" s="91"/>
      <c r="F21" s="92"/>
      <c r="G21" s="93"/>
      <c r="H21" s="221"/>
      <c r="I21" s="217"/>
      <c r="J21" s="212"/>
      <c r="K21" s="213"/>
      <c r="L21" s="214"/>
      <c r="M21" s="215"/>
    </row>
    <row r="22" spans="1:14" ht="16.5" customHeight="1" x14ac:dyDescent="0.2">
      <c r="A22" s="25" t="s">
        <v>0</v>
      </c>
      <c r="B22" s="26">
        <v>25144152.094520859</v>
      </c>
      <c r="C22" s="27"/>
      <c r="D22" s="28">
        <v>18247892.314842399</v>
      </c>
      <c r="E22" s="29">
        <v>2421955.9277628348</v>
      </c>
      <c r="F22" s="30">
        <v>1081923.6463164841</v>
      </c>
      <c r="G22" s="31">
        <v>3392380.2055991399</v>
      </c>
      <c r="H22" s="32">
        <f>SUM(F22:G22)</f>
        <v>4474303.851915624</v>
      </c>
      <c r="I22" s="33"/>
      <c r="J22" s="34">
        <f t="shared" si="4"/>
        <v>27.426893353787882</v>
      </c>
      <c r="K22" s="35">
        <f t="shared" si="0"/>
        <v>17.7946101944341</v>
      </c>
      <c r="L22" s="36">
        <f t="shared" si="1"/>
        <v>13.491726397639674</v>
      </c>
      <c r="M22" s="37">
        <f t="shared" si="2"/>
        <v>9.6322831593537845</v>
      </c>
    </row>
    <row r="23" spans="1:14" ht="16.5" customHeight="1" x14ac:dyDescent="0.2">
      <c r="A23" s="39" t="s">
        <v>1</v>
      </c>
      <c r="B23" s="40">
        <v>54542157.905479133</v>
      </c>
      <c r="C23" s="41"/>
      <c r="D23" s="42">
        <v>35378716.138674997</v>
      </c>
      <c r="E23" s="43">
        <v>12993761.4089297</v>
      </c>
      <c r="F23" s="44">
        <v>3797869.6598374154</v>
      </c>
      <c r="G23" s="45">
        <v>2371810.6980370185</v>
      </c>
      <c r="H23" s="32">
        <f>SUM(F23:G23)</f>
        <v>6169680.3578744344</v>
      </c>
      <c r="I23" s="47"/>
      <c r="J23" s="48">
        <f t="shared" si="4"/>
        <v>35.135100081691185</v>
      </c>
      <c r="K23" s="49">
        <f t="shared" si="0"/>
        <v>11.31176432103477</v>
      </c>
      <c r="L23" s="50">
        <f t="shared" si="1"/>
        <v>4.3485824344305124</v>
      </c>
      <c r="M23" s="51">
        <f t="shared" si="2"/>
        <v>23.823335760656416</v>
      </c>
    </row>
    <row r="24" spans="1:14" x14ac:dyDescent="0.2">
      <c r="B24" s="56"/>
      <c r="C24" s="56"/>
      <c r="D24" s="56"/>
      <c r="E24" s="56"/>
      <c r="F24" s="56"/>
      <c r="G24" s="56"/>
    </row>
    <row r="25" spans="1:14" x14ac:dyDescent="0.2">
      <c r="B25" s="86"/>
      <c r="C25" s="86"/>
      <c r="D25" s="86"/>
      <c r="E25" s="86"/>
      <c r="F25" s="86"/>
      <c r="G25" s="86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9"/>
  <sheetViews>
    <sheetView view="pageBreakPreview" zoomScale="90" zoomScaleNormal="93" zoomScaleSheetLayoutView="90" workbookViewId="0">
      <pane ySplit="4" topLeftCell="A5" activePane="bottomLeft" state="frozen"/>
      <selection activeCell="D4" sqref="D4"/>
      <selection pane="bottomLeft" activeCell="E1" sqref="E1"/>
    </sheetView>
  </sheetViews>
  <sheetFormatPr defaultColWidth="18.7109375" defaultRowHeight="11.25" x14ac:dyDescent="0.2"/>
  <cols>
    <col min="1" max="1" width="18.7109375" style="4"/>
    <col min="2" max="2" width="13.5703125" style="4" customWidth="1"/>
    <col min="3" max="3" width="2.7109375" style="4" customWidth="1"/>
    <col min="4" max="4" width="21.42578125" style="4" customWidth="1"/>
    <col min="5" max="5" width="13" style="4" customWidth="1"/>
    <col min="6" max="6" width="12.85546875" style="4" customWidth="1"/>
    <col min="7" max="8" width="12" style="4" customWidth="1"/>
    <col min="9" max="9" width="13.85546875" style="4" customWidth="1"/>
    <col min="10" max="10" width="2.5703125" style="4" customWidth="1"/>
    <col min="11" max="14" width="10.28515625" style="4" customWidth="1"/>
    <col min="15" max="16384" width="18.7109375" style="4"/>
  </cols>
  <sheetData>
    <row r="1" spans="1:14" ht="21.75" customHeight="1" x14ac:dyDescent="0.2">
      <c r="A1" s="1" t="s">
        <v>240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25.5" customHeight="1" x14ac:dyDescent="0.2">
      <c r="A2" s="282"/>
      <c r="B2" s="280" t="s">
        <v>18</v>
      </c>
      <c r="C2" s="5"/>
      <c r="D2" s="283" t="s">
        <v>279</v>
      </c>
      <c r="E2" s="6" t="s">
        <v>28</v>
      </c>
      <c r="F2" s="7" t="s">
        <v>29</v>
      </c>
      <c r="G2" s="8" t="s">
        <v>21</v>
      </c>
      <c r="H2" s="9" t="s">
        <v>24</v>
      </c>
      <c r="I2" s="274" t="s">
        <v>19</v>
      </c>
      <c r="J2" s="10"/>
      <c r="K2" s="276" t="s">
        <v>27</v>
      </c>
      <c r="L2" s="277"/>
      <c r="M2" s="278"/>
      <c r="N2" s="279" t="s">
        <v>25</v>
      </c>
    </row>
    <row r="3" spans="1:14" ht="30.75" customHeight="1" x14ac:dyDescent="0.2">
      <c r="A3" s="282"/>
      <c r="B3" s="281"/>
      <c r="C3" s="11"/>
      <c r="D3" s="284"/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80669195.838</v>
      </c>
      <c r="C4" s="19"/>
      <c r="D4" s="19">
        <f>E4+F4</f>
        <v>69470900.58295399</v>
      </c>
      <c r="E4" s="20">
        <v>53554109.216361895</v>
      </c>
      <c r="F4" s="21">
        <v>15916791.3665921</v>
      </c>
      <c r="G4" s="22">
        <v>5227614.8647707002</v>
      </c>
      <c r="H4" s="82">
        <v>5970680.3902752995</v>
      </c>
      <c r="I4" s="83">
        <f>SUM(G4:H4)</f>
        <v>11198295.255045999</v>
      </c>
      <c r="J4" s="23"/>
      <c r="K4" s="78">
        <f>100*(F4+G4+H4)/B4</f>
        <v>33.612689874943911</v>
      </c>
      <c r="L4" s="79">
        <f t="shared" ref="L4:L23" si="0">100*I4/B4</f>
        <v>13.881748960947164</v>
      </c>
      <c r="M4" s="80">
        <f>100*H4/B4</f>
        <v>7.4014378453277621</v>
      </c>
      <c r="N4" s="81">
        <f t="shared" ref="N4:N23" si="1">100*F4/B4</f>
        <v>19.730940913996744</v>
      </c>
    </row>
    <row r="5" spans="1:14" s="205" customFormat="1" ht="16.5" customHeight="1" x14ac:dyDescent="0.2">
      <c r="A5" s="210" t="s">
        <v>3</v>
      </c>
      <c r="B5" s="53">
        <f>SUM(B6:B10)</f>
        <v>80669196.144116789</v>
      </c>
      <c r="C5" s="216"/>
      <c r="D5" s="19">
        <f t="shared" ref="D5:D27" si="2">E5+F5</f>
        <v>69470900.796187341</v>
      </c>
      <c r="E5" s="94">
        <f>SUM(E6:E10)</f>
        <v>53554109.415434785</v>
      </c>
      <c r="F5" s="94">
        <f t="shared" ref="F5:I5" si="3">SUM(F6:F10)</f>
        <v>15916791.380752563</v>
      </c>
      <c r="G5" s="94">
        <f t="shared" si="3"/>
        <v>5227614.9737714995</v>
      </c>
      <c r="H5" s="94">
        <f t="shared" si="3"/>
        <v>5970679.8941579228</v>
      </c>
      <c r="I5" s="94">
        <f t="shared" si="3"/>
        <v>11198294.867929421</v>
      </c>
      <c r="J5" s="211"/>
      <c r="K5" s="212">
        <f>100*(F5+G5+H5)/B5</f>
        <v>33.612689285065464</v>
      </c>
      <c r="L5" s="213">
        <f t="shared" si="0"/>
        <v>13.881748428388317</v>
      </c>
      <c r="M5" s="214">
        <f t="shared" ref="M5:M17" si="4">100*H5/B5</f>
        <v>7.4014372022391406</v>
      </c>
      <c r="N5" s="215">
        <f t="shared" si="1"/>
        <v>19.730940856677144</v>
      </c>
    </row>
    <row r="6" spans="1:14" ht="16.5" customHeight="1" x14ac:dyDescent="0.2">
      <c r="A6" s="25" t="s">
        <v>10</v>
      </c>
      <c r="B6" s="26">
        <v>23833972.750682537</v>
      </c>
      <c r="C6" s="27"/>
      <c r="D6" s="245">
        <f t="shared" si="2"/>
        <v>20507838.842541657</v>
      </c>
      <c r="E6" s="28">
        <v>15069928.2309507</v>
      </c>
      <c r="F6" s="29">
        <v>5437910.6115909563</v>
      </c>
      <c r="G6" s="30">
        <v>1687645.2280776151</v>
      </c>
      <c r="H6" s="31">
        <v>1638488.6300632551</v>
      </c>
      <c r="I6" s="32">
        <f>SUM(G6:H6)</f>
        <v>3326133.85814087</v>
      </c>
      <c r="J6" s="33"/>
      <c r="K6" s="34">
        <f>100*(F6+G6+H6)/B6</f>
        <v>36.771228034071029</v>
      </c>
      <c r="L6" s="35">
        <f t="shared" si="0"/>
        <v>13.955431991696051</v>
      </c>
      <c r="M6" s="36">
        <f t="shared" si="4"/>
        <v>6.8745930324030162</v>
      </c>
      <c r="N6" s="37">
        <f t="shared" si="1"/>
        <v>22.815796042374977</v>
      </c>
    </row>
    <row r="7" spans="1:14" ht="16.5" customHeight="1" x14ac:dyDescent="0.2">
      <c r="A7" s="25" t="s">
        <v>4</v>
      </c>
      <c r="B7" s="26">
        <v>641974.90849957336</v>
      </c>
      <c r="C7" s="27"/>
      <c r="D7" s="245">
        <f t="shared" si="2"/>
        <v>532611.74679219921</v>
      </c>
      <c r="E7" s="28">
        <v>475579.201829586</v>
      </c>
      <c r="F7" s="29">
        <v>57032.544962613174</v>
      </c>
      <c r="G7" s="30">
        <v>51746.683935681824</v>
      </c>
      <c r="H7" s="31">
        <v>57616.447771692554</v>
      </c>
      <c r="I7" s="32">
        <f>SUM(G7:H7)</f>
        <v>109363.13170737438</v>
      </c>
      <c r="J7" s="33"/>
      <c r="K7" s="34">
        <f t="shared" ref="K7:K23" si="5">100*(F7+G7+H7)/B7</f>
        <v>25.919342713703294</v>
      </c>
      <c r="L7" s="35">
        <f t="shared" si="0"/>
        <v>17.035421518728572</v>
      </c>
      <c r="M7" s="36">
        <f t="shared" si="4"/>
        <v>8.9748753430806154</v>
      </c>
      <c r="N7" s="37">
        <f t="shared" si="1"/>
        <v>8.8839211949747217</v>
      </c>
    </row>
    <row r="8" spans="1:14" ht="16.5" customHeight="1" x14ac:dyDescent="0.2">
      <c r="A8" s="38" t="s">
        <v>5</v>
      </c>
      <c r="B8" s="26">
        <v>15755318.047985148</v>
      </c>
      <c r="C8" s="27"/>
      <c r="D8" s="245">
        <f t="shared" si="2"/>
        <v>14216172.501795035</v>
      </c>
      <c r="E8" s="28">
        <v>11897066.463811601</v>
      </c>
      <c r="F8" s="29">
        <v>2319106.0379834352</v>
      </c>
      <c r="G8" s="30">
        <v>774677.15750000288</v>
      </c>
      <c r="H8" s="31">
        <v>764468.18869013025</v>
      </c>
      <c r="I8" s="32">
        <f>SUM(G8:H8)</f>
        <v>1539145.3461901331</v>
      </c>
      <c r="J8" s="33"/>
      <c r="K8" s="34">
        <f t="shared" si="5"/>
        <v>24.488565527034709</v>
      </c>
      <c r="L8" s="35">
        <f t="shared" si="0"/>
        <v>9.769052846171931</v>
      </c>
      <c r="M8" s="36">
        <f t="shared" si="4"/>
        <v>4.8521279377657089</v>
      </c>
      <c r="N8" s="37">
        <f t="shared" si="1"/>
        <v>14.719512680862774</v>
      </c>
    </row>
    <row r="9" spans="1:14" ht="16.5" customHeight="1" x14ac:dyDescent="0.2">
      <c r="A9" s="38" t="s">
        <v>6</v>
      </c>
      <c r="B9" s="26">
        <v>28081473.013777245</v>
      </c>
      <c r="C9" s="27"/>
      <c r="D9" s="245">
        <f t="shared" si="2"/>
        <v>24735014.430369258</v>
      </c>
      <c r="E9" s="28">
        <v>18728592.3671409</v>
      </c>
      <c r="F9" s="29">
        <v>6006422.0632283576</v>
      </c>
      <c r="G9" s="30">
        <v>1566897.1856565643</v>
      </c>
      <c r="H9" s="31">
        <v>1779561.1977513826</v>
      </c>
      <c r="I9" s="32">
        <f>SUM(G9:H9)</f>
        <v>3346458.3834079467</v>
      </c>
      <c r="J9" s="33"/>
      <c r="K9" s="34">
        <f t="shared" si="5"/>
        <v>33.306231628403623</v>
      </c>
      <c r="L9" s="35">
        <f t="shared" si="0"/>
        <v>11.916961698434116</v>
      </c>
      <c r="M9" s="36">
        <f t="shared" si="4"/>
        <v>6.3371362210176789</v>
      </c>
      <c r="N9" s="37">
        <f t="shared" si="1"/>
        <v>21.389269929969508</v>
      </c>
    </row>
    <row r="10" spans="1:14" s="205" customFormat="1" ht="16.5" customHeight="1" x14ac:dyDescent="0.2">
      <c r="A10" s="192" t="s">
        <v>13</v>
      </c>
      <c r="B10" s="206">
        <v>12356457.423172295</v>
      </c>
      <c r="C10" s="194"/>
      <c r="D10" s="19">
        <f t="shared" si="2"/>
        <v>9479263.2746891975</v>
      </c>
      <c r="E10" s="195">
        <v>7382943.151701997</v>
      </c>
      <c r="F10" s="196">
        <v>2096320.1229872005</v>
      </c>
      <c r="G10" s="197">
        <v>1146648.7186016357</v>
      </c>
      <c r="H10" s="198">
        <v>1730545.4298814621</v>
      </c>
      <c r="I10" s="199">
        <f>SUM(G10:H10)</f>
        <v>2877194.1484830976</v>
      </c>
      <c r="J10" s="200"/>
      <c r="K10" s="201">
        <f t="shared" si="5"/>
        <v>40.250325001269168</v>
      </c>
      <c r="L10" s="202">
        <f t="shared" si="0"/>
        <v>23.284943652923058</v>
      </c>
      <c r="M10" s="203">
        <f t="shared" si="4"/>
        <v>14.005190732386922</v>
      </c>
      <c r="N10" s="204">
        <f t="shared" si="1"/>
        <v>16.965381348346106</v>
      </c>
    </row>
    <row r="11" spans="1:14" s="205" customFormat="1" ht="16.5" customHeight="1" x14ac:dyDescent="0.2">
      <c r="A11" s="52" t="s">
        <v>11</v>
      </c>
      <c r="B11" s="53">
        <f>SUM(B12:B17)-B14</f>
        <v>80669196.391777977</v>
      </c>
      <c r="C11" s="53">
        <f t="shared" ref="C11:I11" si="6">SUM(C12:C17)-C14</f>
        <v>0</v>
      </c>
      <c r="D11" s="245">
        <f t="shared" si="2"/>
        <v>69470900.422133297</v>
      </c>
      <c r="E11" s="53">
        <f t="shared" si="6"/>
        <v>53554109.489939436</v>
      </c>
      <c r="F11" s="53">
        <f t="shared" si="6"/>
        <v>15916790.932193857</v>
      </c>
      <c r="G11" s="53">
        <f t="shared" si="6"/>
        <v>5227615.3058676794</v>
      </c>
      <c r="H11" s="53">
        <f t="shared" si="6"/>
        <v>5970679.9637769721</v>
      </c>
      <c r="I11" s="53">
        <f t="shared" si="6"/>
        <v>11198295.269644652</v>
      </c>
      <c r="J11" s="217"/>
      <c r="K11" s="212">
        <f t="shared" si="5"/>
        <v>33.612689123803086</v>
      </c>
      <c r="L11" s="213">
        <f t="shared" si="0"/>
        <v>13.881748883748656</v>
      </c>
      <c r="M11" s="214">
        <f t="shared" si="4"/>
        <v>7.4014372658180099</v>
      </c>
      <c r="N11" s="215">
        <f t="shared" si="1"/>
        <v>19.73094024005443</v>
      </c>
    </row>
    <row r="12" spans="1:14" ht="16.5" customHeight="1" x14ac:dyDescent="0.2">
      <c r="A12" s="25" t="s">
        <v>7</v>
      </c>
      <c r="B12" s="26">
        <v>16310810.016078956</v>
      </c>
      <c r="C12" s="27"/>
      <c r="D12" s="245">
        <f t="shared" si="2"/>
        <v>12235393.308779527</v>
      </c>
      <c r="E12" s="28">
        <v>6534918.0315370467</v>
      </c>
      <c r="F12" s="29">
        <v>5700475.2772424808</v>
      </c>
      <c r="G12" s="30">
        <v>1950682.7132448242</v>
      </c>
      <c r="H12" s="31">
        <v>2124733.9940546067</v>
      </c>
      <c r="I12" s="32">
        <f>SUM(G12:H12)</f>
        <v>4075416.7072994309</v>
      </c>
      <c r="J12" s="33"/>
      <c r="K12" s="34">
        <f t="shared" si="5"/>
        <v>59.935049055840771</v>
      </c>
      <c r="L12" s="35">
        <f t="shared" si="0"/>
        <v>24.985986001197642</v>
      </c>
      <c r="M12" s="36">
        <f t="shared" si="4"/>
        <v>13.026538792126663</v>
      </c>
      <c r="N12" s="37">
        <f t="shared" si="1"/>
        <v>34.949063054643119</v>
      </c>
    </row>
    <row r="13" spans="1:14" ht="16.5" customHeight="1" x14ac:dyDescent="0.2">
      <c r="A13" s="25" t="s">
        <v>14</v>
      </c>
      <c r="B13" s="26">
        <v>23844849.646969628</v>
      </c>
      <c r="C13" s="27"/>
      <c r="D13" s="245">
        <f t="shared" si="2"/>
        <v>20257980.723722916</v>
      </c>
      <c r="E13" s="28">
        <v>15290195.6557531</v>
      </c>
      <c r="F13" s="29">
        <v>4967785.0679698149</v>
      </c>
      <c r="G13" s="30">
        <v>1614012.0552690253</v>
      </c>
      <c r="H13" s="31">
        <v>1972856.5679776799</v>
      </c>
      <c r="I13" s="32">
        <f>SUM(G13:H13)</f>
        <v>3586868.6232467052</v>
      </c>
      <c r="J13" s="33"/>
      <c r="K13" s="34">
        <f t="shared" si="5"/>
        <v>35.876316344497091</v>
      </c>
      <c r="L13" s="35">
        <f t="shared" si="0"/>
        <v>15.042529839153545</v>
      </c>
      <c r="M13" s="36">
        <f t="shared" si="4"/>
        <v>8.2737219868710916</v>
      </c>
      <c r="N13" s="37">
        <f t="shared" si="1"/>
        <v>20.833786505343539</v>
      </c>
    </row>
    <row r="14" spans="1:14" s="205" customFormat="1" ht="16.5" customHeight="1" x14ac:dyDescent="0.2">
      <c r="A14" s="210" t="s">
        <v>265</v>
      </c>
      <c r="B14" s="193">
        <f>SUM(B12:B13)</f>
        <v>40155659.66304858</v>
      </c>
      <c r="C14" s="193"/>
      <c r="D14" s="245">
        <f t="shared" si="2"/>
        <v>32493374.032502443</v>
      </c>
      <c r="E14" s="193">
        <f t="shared" ref="E14:I14" si="7">SUM(E12:E13)</f>
        <v>21825113.687290147</v>
      </c>
      <c r="F14" s="193">
        <f t="shared" si="7"/>
        <v>10668260.345212296</v>
      </c>
      <c r="G14" s="193">
        <f t="shared" si="7"/>
        <v>3564694.7685138495</v>
      </c>
      <c r="H14" s="193">
        <f t="shared" si="7"/>
        <v>4097590.5620322865</v>
      </c>
      <c r="I14" s="193">
        <f t="shared" si="7"/>
        <v>7662285.330546136</v>
      </c>
      <c r="J14" s="211"/>
      <c r="K14" s="212">
        <f t="shared" si="5"/>
        <v>45.648722570049785</v>
      </c>
      <c r="L14" s="213">
        <f t="shared" si="0"/>
        <v>19.081457993322434</v>
      </c>
      <c r="M14" s="214">
        <f t="shared" si="4"/>
        <v>10.204266587613571</v>
      </c>
      <c r="N14" s="215">
        <f t="shared" si="1"/>
        <v>26.567264576727339</v>
      </c>
    </row>
    <row r="15" spans="1:14" ht="16.5" customHeight="1" x14ac:dyDescent="0.2">
      <c r="A15" s="38" t="s">
        <v>15</v>
      </c>
      <c r="B15" s="26">
        <v>19243958.721197873</v>
      </c>
      <c r="C15" s="27"/>
      <c r="D15" s="19">
        <f t="shared" si="2"/>
        <v>17611090.626612578</v>
      </c>
      <c r="E15" s="28">
        <v>15015157.4578688</v>
      </c>
      <c r="F15" s="29">
        <v>2595933.1687437771</v>
      </c>
      <c r="G15" s="30">
        <v>788661.62826151075</v>
      </c>
      <c r="H15" s="31">
        <v>844206.16632375633</v>
      </c>
      <c r="I15" s="32">
        <f>SUM(G15:H15)</f>
        <v>1632867.7945852671</v>
      </c>
      <c r="J15" s="33"/>
      <c r="K15" s="34">
        <f t="shared" si="5"/>
        <v>21.974693588751446</v>
      </c>
      <c r="L15" s="35">
        <f t="shared" si="0"/>
        <v>8.4850930010913377</v>
      </c>
      <c r="M15" s="36">
        <f t="shared" si="4"/>
        <v>4.3868633193119173</v>
      </c>
      <c r="N15" s="37">
        <f t="shared" si="1"/>
        <v>13.489600587660108</v>
      </c>
    </row>
    <row r="16" spans="1:14" ht="16.5" customHeight="1" x14ac:dyDescent="0.2">
      <c r="A16" s="38" t="s">
        <v>16</v>
      </c>
      <c r="B16" s="26">
        <v>13530505.190839546</v>
      </c>
      <c r="C16" s="27"/>
      <c r="D16" s="245">
        <f t="shared" si="2"/>
        <v>12361864.761160119</v>
      </c>
      <c r="E16" s="28">
        <v>10799407.887615509</v>
      </c>
      <c r="F16" s="29">
        <v>1562456.8735446089</v>
      </c>
      <c r="G16" s="30">
        <v>535938.10861287289</v>
      </c>
      <c r="H16" s="31">
        <v>632702.32106655464</v>
      </c>
      <c r="I16" s="32">
        <f>SUM(G16:H16)</f>
        <v>1168640.4296794275</v>
      </c>
      <c r="J16" s="33"/>
      <c r="K16" s="34">
        <f t="shared" si="5"/>
        <v>20.18474007218186</v>
      </c>
      <c r="L16" s="35">
        <f t="shared" si="0"/>
        <v>8.6370790535642623</v>
      </c>
      <c r="M16" s="36">
        <f t="shared" si="4"/>
        <v>4.6761174999948132</v>
      </c>
      <c r="N16" s="37">
        <f t="shared" si="1"/>
        <v>11.547661018617598</v>
      </c>
    </row>
    <row r="17" spans="1:14" ht="16.5" customHeight="1" x14ac:dyDescent="0.2">
      <c r="A17" s="39" t="s">
        <v>17</v>
      </c>
      <c r="B17" s="40">
        <v>7739072.8166919742</v>
      </c>
      <c r="C17" s="41"/>
      <c r="D17" s="245">
        <f t="shared" si="2"/>
        <v>7004571.0018581562</v>
      </c>
      <c r="E17" s="42">
        <v>5914430.4571649795</v>
      </c>
      <c r="F17" s="43">
        <v>1090140.5446931764</v>
      </c>
      <c r="G17" s="44">
        <v>338320.80047944543</v>
      </c>
      <c r="H17" s="45">
        <v>396180.91435437498</v>
      </c>
      <c r="I17" s="46">
        <f>SUM(G17:H17)</f>
        <v>734501.71483382047</v>
      </c>
      <c r="J17" s="47"/>
      <c r="K17" s="48">
        <f t="shared" si="5"/>
        <v>23.577013716572456</v>
      </c>
      <c r="L17" s="49">
        <f t="shared" si="0"/>
        <v>9.4908231545465593</v>
      </c>
      <c r="M17" s="50">
        <f t="shared" si="4"/>
        <v>5.1192297028123903</v>
      </c>
      <c r="N17" s="51">
        <f t="shared" si="1"/>
        <v>14.086190562025894</v>
      </c>
    </row>
    <row r="18" spans="1:14" s="205" customFormat="1" ht="16.5" customHeight="1" x14ac:dyDescent="0.2">
      <c r="A18" s="52" t="s">
        <v>8</v>
      </c>
      <c r="B18" s="53">
        <f>SUM(B19:B20)</f>
        <v>80666195.922539383</v>
      </c>
      <c r="C18" s="54"/>
      <c r="D18" s="19">
        <f t="shared" si="2"/>
        <v>69470900.652894661</v>
      </c>
      <c r="E18" s="55">
        <f>E19+E20</f>
        <v>53554109.286302537</v>
      </c>
      <c r="F18" s="55">
        <f t="shared" ref="F18:I18" si="8">F19+F20</f>
        <v>15916791.36659212</v>
      </c>
      <c r="G18" s="55">
        <f t="shared" si="8"/>
        <v>5227615.3058676962</v>
      </c>
      <c r="H18" s="55">
        <f t="shared" si="8"/>
        <v>5970679.9637769777</v>
      </c>
      <c r="I18" s="55">
        <f t="shared" si="8"/>
        <v>11198295.269644674</v>
      </c>
      <c r="J18" s="217"/>
      <c r="K18" s="212">
        <f t="shared" si="5"/>
        <v>33.613939923824304</v>
      </c>
      <c r="L18" s="213">
        <f t="shared" si="0"/>
        <v>13.882265230900391</v>
      </c>
      <c r="M18" s="214">
        <f t="shared" ref="M18:M23" si="9">100*H18/B18</f>
        <v>7.4017125705424247</v>
      </c>
      <c r="N18" s="215">
        <f t="shared" si="1"/>
        <v>19.731674692923907</v>
      </c>
    </row>
    <row r="19" spans="1:14" ht="16.5" customHeight="1" x14ac:dyDescent="0.2">
      <c r="A19" s="25" t="s">
        <v>9</v>
      </c>
      <c r="B19" s="26">
        <v>41299545.258469425</v>
      </c>
      <c r="C19" s="27"/>
      <c r="D19" s="245">
        <f t="shared" si="2"/>
        <v>36363041.839230694</v>
      </c>
      <c r="E19" s="28">
        <v>29447049.484925535</v>
      </c>
      <c r="F19" s="29">
        <v>6915992.3543051602</v>
      </c>
      <c r="G19" s="30">
        <v>2267982.6045908155</v>
      </c>
      <c r="H19" s="31">
        <v>2668520.8146479107</v>
      </c>
      <c r="I19" s="32">
        <f>SUM(G19:H19)</f>
        <v>4936503.4192387257</v>
      </c>
      <c r="J19" s="33"/>
      <c r="K19" s="34">
        <f t="shared" si="5"/>
        <v>28.698852976143264</v>
      </c>
      <c r="L19" s="35">
        <f t="shared" si="0"/>
        <v>11.95292439261515</v>
      </c>
      <c r="M19" s="36">
        <f t="shared" si="9"/>
        <v>6.4613806228306325</v>
      </c>
      <c r="N19" s="37">
        <f t="shared" si="1"/>
        <v>16.745928583528112</v>
      </c>
    </row>
    <row r="20" spans="1:14" ht="16.5" customHeight="1" x14ac:dyDescent="0.2">
      <c r="A20" s="39" t="s">
        <v>12</v>
      </c>
      <c r="B20" s="40">
        <v>39366650.664069958</v>
      </c>
      <c r="C20" s="41"/>
      <c r="D20" s="245">
        <f t="shared" si="2"/>
        <v>33107858.81366396</v>
      </c>
      <c r="E20" s="42">
        <v>24107059.801376998</v>
      </c>
      <c r="F20" s="43">
        <v>9000799.0122869592</v>
      </c>
      <c r="G20" s="44">
        <v>2959632.7012768812</v>
      </c>
      <c r="H20" s="45">
        <v>3302159.1491290671</v>
      </c>
      <c r="I20" s="46">
        <f>SUM(G20:H20)</f>
        <v>6261791.8504059482</v>
      </c>
      <c r="J20" s="47"/>
      <c r="K20" s="48">
        <f t="shared" si="5"/>
        <v>38.77035664764621</v>
      </c>
      <c r="L20" s="49">
        <f t="shared" si="0"/>
        <v>15.906336314562573</v>
      </c>
      <c r="M20" s="50">
        <f t="shared" si="9"/>
        <v>8.3882146269125109</v>
      </c>
      <c r="N20" s="51">
        <f t="shared" si="1"/>
        <v>22.864020333083634</v>
      </c>
    </row>
    <row r="21" spans="1:14" s="205" customFormat="1" ht="16.5" customHeight="1" x14ac:dyDescent="0.2">
      <c r="A21" s="52" t="s">
        <v>26</v>
      </c>
      <c r="B21" s="53">
        <f>B22+B23</f>
        <v>80669196.190163717</v>
      </c>
      <c r="C21" s="54"/>
      <c r="D21" s="245">
        <f t="shared" si="2"/>
        <v>69470900.850519031</v>
      </c>
      <c r="E21" s="55">
        <f>E22+E23</f>
        <v>53554109.483926892</v>
      </c>
      <c r="F21" s="55">
        <f t="shared" ref="F21:I21" si="10">F22+F23</f>
        <v>15916791.366592137</v>
      </c>
      <c r="G21" s="55">
        <f t="shared" si="10"/>
        <v>5227615.305867685</v>
      </c>
      <c r="H21" s="55">
        <f t="shared" si="10"/>
        <v>5970679.9637769796</v>
      </c>
      <c r="I21" s="55">
        <f t="shared" si="10"/>
        <v>11198295.269644665</v>
      </c>
      <c r="J21" s="217"/>
      <c r="K21" s="212">
        <f t="shared" si="5"/>
        <v>33.61268974630373</v>
      </c>
      <c r="L21" s="213">
        <f t="shared" si="0"/>
        <v>13.881748918442941</v>
      </c>
      <c r="M21" s="214">
        <f t="shared" si="9"/>
        <v>7.4014372843162226</v>
      </c>
      <c r="N21" s="215">
        <f t="shared" si="1"/>
        <v>19.730940827860795</v>
      </c>
    </row>
    <row r="22" spans="1:14" ht="16.5" customHeight="1" x14ac:dyDescent="0.2">
      <c r="A22" s="25" t="s">
        <v>0</v>
      </c>
      <c r="B22" s="26">
        <v>25592525.137210909</v>
      </c>
      <c r="C22" s="27"/>
      <c r="D22" s="19">
        <f t="shared" si="2"/>
        <v>20919579.567602661</v>
      </c>
      <c r="E22" s="28">
        <v>18418900.140280399</v>
      </c>
      <c r="F22" s="29">
        <v>2500679.4273222606</v>
      </c>
      <c r="G22" s="30">
        <v>1159041.0204734709</v>
      </c>
      <c r="H22" s="31">
        <v>3513904.529134748</v>
      </c>
      <c r="I22" s="32">
        <f>SUM(G22:H22)</f>
        <v>4672945.5496082194</v>
      </c>
      <c r="J22" s="33"/>
      <c r="K22" s="34">
        <f t="shared" si="5"/>
        <v>28.030157002757825</v>
      </c>
      <c r="L22" s="35">
        <f t="shared" si="0"/>
        <v>18.259024947928527</v>
      </c>
      <c r="M22" s="36">
        <f t="shared" si="9"/>
        <v>13.730198604066686</v>
      </c>
      <c r="N22" s="37">
        <f t="shared" si="1"/>
        <v>9.7711320548292964</v>
      </c>
    </row>
    <row r="23" spans="1:14" ht="16.5" customHeight="1" x14ac:dyDescent="0.2">
      <c r="A23" s="39" t="s">
        <v>1</v>
      </c>
      <c r="B23" s="40">
        <v>55076671.052952811</v>
      </c>
      <c r="C23" s="41"/>
      <c r="D23" s="245">
        <f t="shared" si="2"/>
        <v>48551321.282916375</v>
      </c>
      <c r="E23" s="42">
        <v>35135209.343646497</v>
      </c>
      <c r="F23" s="43">
        <v>13416111.939269876</v>
      </c>
      <c r="G23" s="44">
        <v>4068574.2853942136</v>
      </c>
      <c r="H23" s="45">
        <v>2456775.4346422311</v>
      </c>
      <c r="I23" s="46">
        <f>SUM(G23:H23)</f>
        <v>6525349.7200364452</v>
      </c>
      <c r="J23" s="47"/>
      <c r="K23" s="48">
        <f t="shared" si="5"/>
        <v>36.206730141939467</v>
      </c>
      <c r="L23" s="49">
        <f t="shared" si="0"/>
        <v>11.847756219257922</v>
      </c>
      <c r="M23" s="50">
        <f t="shared" si="9"/>
        <v>4.4606462004215786</v>
      </c>
      <c r="N23" s="51">
        <f t="shared" si="1"/>
        <v>24.358973922681557</v>
      </c>
    </row>
    <row r="24" spans="1:14" x14ac:dyDescent="0.2">
      <c r="B24" s="56"/>
      <c r="C24" s="56"/>
      <c r="D24" s="245">
        <f t="shared" si="2"/>
        <v>0</v>
      </c>
      <c r="E24" s="56"/>
      <c r="F24" s="56"/>
      <c r="G24" s="56"/>
      <c r="H24" s="56"/>
    </row>
    <row r="25" spans="1:14" x14ac:dyDescent="0.2">
      <c r="B25" s="70"/>
      <c r="C25" s="70"/>
      <c r="D25" s="19">
        <f t="shared" si="2"/>
        <v>0</v>
      </c>
      <c r="E25" s="70"/>
      <c r="F25" s="70"/>
      <c r="G25" s="70"/>
      <c r="H25" s="70"/>
    </row>
    <row r="26" spans="1:14" x14ac:dyDescent="0.2">
      <c r="B26" s="70"/>
      <c r="D26" s="245">
        <f t="shared" si="2"/>
        <v>0</v>
      </c>
    </row>
    <row r="27" spans="1:14" x14ac:dyDescent="0.2">
      <c r="B27" s="70"/>
      <c r="D27" s="245">
        <f t="shared" si="2"/>
        <v>0</v>
      </c>
    </row>
    <row r="28" spans="1:14" x14ac:dyDescent="0.2">
      <c r="B28" s="70"/>
    </row>
    <row r="29" spans="1:14" x14ac:dyDescent="0.2">
      <c r="B29" s="70"/>
    </row>
  </sheetData>
  <mergeCells count="6">
    <mergeCell ref="A2:A3"/>
    <mergeCell ref="B2:B3"/>
    <mergeCell ref="I2:I3"/>
    <mergeCell ref="K2:M2"/>
    <mergeCell ref="N2:N3"/>
    <mergeCell ref="D2:D3"/>
  </mergeCells>
  <pageMargins left="0.7" right="0.7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7"/>
  <sheetViews>
    <sheetView view="pageBreakPreview" zoomScale="90" zoomScaleNormal="93" zoomScaleSheetLayoutView="90" workbookViewId="0">
      <pane ySplit="4" topLeftCell="A5" activePane="bottomLeft" state="frozen"/>
      <selection activeCell="I4" sqref="I4"/>
      <selection pane="bottomLeft" activeCell="E1" sqref="E1"/>
    </sheetView>
  </sheetViews>
  <sheetFormatPr defaultColWidth="18.7109375" defaultRowHeight="11.25" x14ac:dyDescent="0.2"/>
  <cols>
    <col min="1" max="1" width="18.7109375" style="4"/>
    <col min="2" max="2" width="13.5703125" style="4" customWidth="1"/>
    <col min="3" max="3" width="2.7109375" style="4" customWidth="1"/>
    <col min="4" max="4" width="21.42578125" style="253" customWidth="1"/>
    <col min="5" max="5" width="13" style="4" customWidth="1"/>
    <col min="6" max="6" width="12.85546875" style="4" customWidth="1"/>
    <col min="7" max="7" width="12" style="4" customWidth="1"/>
    <col min="8" max="8" width="12.28515625" style="4" customWidth="1"/>
    <col min="9" max="9" width="13.85546875" style="4" customWidth="1"/>
    <col min="10" max="10" width="2.5703125" style="4" customWidth="1"/>
    <col min="11" max="14" width="10.28515625" style="4" customWidth="1"/>
    <col min="15" max="16384" width="18.7109375" style="4"/>
  </cols>
  <sheetData>
    <row r="1" spans="1:14" ht="21.75" customHeight="1" x14ac:dyDescent="0.2">
      <c r="A1" s="1" t="s">
        <v>241</v>
      </c>
      <c r="B1" s="2"/>
      <c r="C1" s="2"/>
      <c r="D1" s="250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7.5" customHeight="1" x14ac:dyDescent="0.2">
      <c r="A2" s="282"/>
      <c r="B2" s="285" t="s">
        <v>278</v>
      </c>
      <c r="C2" s="5"/>
      <c r="D2" s="287" t="s">
        <v>279</v>
      </c>
      <c r="E2" s="6" t="s">
        <v>28</v>
      </c>
      <c r="F2" s="7" t="s">
        <v>29</v>
      </c>
      <c r="G2" s="8" t="s">
        <v>21</v>
      </c>
      <c r="H2" s="9" t="s">
        <v>24</v>
      </c>
      <c r="I2" s="274" t="s">
        <v>280</v>
      </c>
      <c r="J2" s="10"/>
      <c r="K2" s="276" t="s">
        <v>27</v>
      </c>
      <c r="L2" s="277"/>
      <c r="M2" s="278"/>
      <c r="N2" s="279" t="s">
        <v>25</v>
      </c>
    </row>
    <row r="3" spans="1:14" ht="30.75" customHeight="1" x14ac:dyDescent="0.2">
      <c r="A3" s="282"/>
      <c r="B3" s="286"/>
      <c r="C3" s="11"/>
      <c r="D3" s="288"/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81151885</v>
      </c>
      <c r="C4" s="19"/>
      <c r="D4" s="251">
        <f>E4+F4</f>
        <v>69602575</v>
      </c>
      <c r="E4" s="20">
        <v>52576233</v>
      </c>
      <c r="F4" s="21">
        <v>17026342</v>
      </c>
      <c r="G4" s="22">
        <v>5728035</v>
      </c>
      <c r="H4" s="82">
        <v>5821275</v>
      </c>
      <c r="I4" s="83">
        <f>SUM(G4:H4)</f>
        <v>11549310</v>
      </c>
      <c r="J4" s="23"/>
      <c r="K4" s="78">
        <f>100*(F4+G4+H4)/B4</f>
        <v>35.212554828516922</v>
      </c>
      <c r="L4" s="79">
        <f t="shared" ref="L4:L23" si="0">100*I4/B4</f>
        <v>14.231721173205035</v>
      </c>
      <c r="M4" s="80">
        <f>100*H4/B4</f>
        <v>7.1733084203774196</v>
      </c>
      <c r="N4" s="81">
        <f t="shared" ref="N4:N23" si="1">100*F4/B4</f>
        <v>20.980833655311887</v>
      </c>
    </row>
    <row r="5" spans="1:14" s="205" customFormat="1" ht="16.5" customHeight="1" x14ac:dyDescent="0.2">
      <c r="A5" s="210" t="s">
        <v>3</v>
      </c>
      <c r="B5" s="53">
        <f>SUM(B6:B10)</f>
        <v>81151884.846317589</v>
      </c>
      <c r="C5" s="216"/>
      <c r="D5" s="251">
        <f t="shared" ref="D5:D27" si="2">E5+F5</f>
        <v>69602575.21058549</v>
      </c>
      <c r="E5" s="94">
        <f>SUM(E6:E10)</f>
        <v>52576233.195437908</v>
      </c>
      <c r="F5" s="94">
        <f t="shared" ref="F5:I5" si="3">SUM(F6:F10)</f>
        <v>17026342.015147582</v>
      </c>
      <c r="G5" s="94">
        <f t="shared" si="3"/>
        <v>5728035.1194350403</v>
      </c>
      <c r="H5" s="94">
        <f t="shared" si="3"/>
        <v>5821274.5162970563</v>
      </c>
      <c r="I5" s="94">
        <f t="shared" si="3"/>
        <v>11549309.635732096</v>
      </c>
      <c r="J5" s="211"/>
      <c r="K5" s="212">
        <f>100*(F5+G5+H5)/B5</f>
        <v>35.212554464995094</v>
      </c>
      <c r="L5" s="213">
        <f t="shared" si="0"/>
        <v>14.231720751284763</v>
      </c>
      <c r="M5" s="214">
        <f t="shared" ref="M5:M17" si="4">100*H5/B5</f>
        <v>7.1733078379154955</v>
      </c>
      <c r="N5" s="215">
        <f t="shared" si="1"/>
        <v>20.980833713710325</v>
      </c>
    </row>
    <row r="6" spans="1:14" ht="16.5" customHeight="1" x14ac:dyDescent="0.2">
      <c r="A6" s="25" t="s">
        <v>10</v>
      </c>
      <c r="B6" s="26">
        <v>24058427.473936919</v>
      </c>
      <c r="C6" s="27"/>
      <c r="D6" s="252">
        <f t="shared" si="2"/>
        <v>20611741.803086642</v>
      </c>
      <c r="E6" s="28">
        <v>14794757.480938019</v>
      </c>
      <c r="F6" s="29">
        <v>5816984.322148622</v>
      </c>
      <c r="G6" s="30">
        <v>1849197.2312569323</v>
      </c>
      <c r="H6" s="31">
        <v>1597488.4395933456</v>
      </c>
      <c r="I6" s="32">
        <f>SUM(G6:H6)</f>
        <v>3446685.6708502779</v>
      </c>
      <c r="J6" s="33"/>
      <c r="K6" s="34">
        <f>100*(F6+G6+H6)/B6</f>
        <v>38.504885670663469</v>
      </c>
      <c r="L6" s="35">
        <f t="shared" si="0"/>
        <v>14.326313199747393</v>
      </c>
      <c r="M6" s="36">
        <f t="shared" si="4"/>
        <v>6.6400368075758225</v>
      </c>
      <c r="N6" s="37">
        <f t="shared" si="1"/>
        <v>24.178572470916077</v>
      </c>
    </row>
    <row r="7" spans="1:14" ht="16.5" customHeight="1" x14ac:dyDescent="0.2">
      <c r="A7" s="25" t="s">
        <v>4</v>
      </c>
      <c r="B7" s="26">
        <v>640778.47398203169</v>
      </c>
      <c r="C7" s="27"/>
      <c r="D7" s="252">
        <f t="shared" si="2"/>
        <v>527903.57116271905</v>
      </c>
      <c r="E7" s="28">
        <v>466895.31935500941</v>
      </c>
      <c r="F7" s="29">
        <v>61008.251807709603</v>
      </c>
      <c r="G7" s="30">
        <v>56700.201599592132</v>
      </c>
      <c r="H7" s="31">
        <v>56174.701219720577</v>
      </c>
      <c r="I7" s="32">
        <f t="shared" ref="I7:I23" si="5">SUM(G7:H7)</f>
        <v>112874.9028193127</v>
      </c>
      <c r="J7" s="33"/>
      <c r="K7" s="34">
        <f t="shared" ref="K7:K23" si="6">100*(F7+G7+H7)/B7</f>
        <v>27.136235327389954</v>
      </c>
      <c r="L7" s="35">
        <f t="shared" si="0"/>
        <v>17.615276948656966</v>
      </c>
      <c r="M7" s="36">
        <f t="shared" si="4"/>
        <v>8.7666336340280679</v>
      </c>
      <c r="N7" s="37">
        <f t="shared" si="1"/>
        <v>9.5209583787329848</v>
      </c>
    </row>
    <row r="8" spans="1:14" ht="16.5" customHeight="1" x14ac:dyDescent="0.2">
      <c r="A8" s="38" t="s">
        <v>5</v>
      </c>
      <c r="B8" s="26">
        <v>15754773.388997549</v>
      </c>
      <c r="C8" s="27"/>
      <c r="D8" s="252">
        <f t="shared" si="2"/>
        <v>14160600.501243927</v>
      </c>
      <c r="E8" s="28">
        <v>11679830.877043897</v>
      </c>
      <c r="F8" s="29">
        <v>2480769.6242000293</v>
      </c>
      <c r="G8" s="30">
        <v>848834.12161143706</v>
      </c>
      <c r="H8" s="31">
        <v>745338.76614218613</v>
      </c>
      <c r="I8" s="32">
        <f t="shared" si="5"/>
        <v>1594172.8877536231</v>
      </c>
      <c r="J8" s="33"/>
      <c r="K8" s="34">
        <f t="shared" si="6"/>
        <v>25.864811961049313</v>
      </c>
      <c r="L8" s="35">
        <f t="shared" si="0"/>
        <v>10.11866593312554</v>
      </c>
      <c r="M8" s="36">
        <f t="shared" si="4"/>
        <v>4.7308758287992791</v>
      </c>
      <c r="N8" s="37">
        <f t="shared" si="1"/>
        <v>15.746146027923775</v>
      </c>
    </row>
    <row r="9" spans="1:14" ht="16.5" customHeight="1" x14ac:dyDescent="0.2">
      <c r="A9" s="38" t="s">
        <v>6</v>
      </c>
      <c r="B9" s="26">
        <v>28263663.641151685</v>
      </c>
      <c r="C9" s="27"/>
      <c r="D9" s="252">
        <f t="shared" si="2"/>
        <v>24811742.289990798</v>
      </c>
      <c r="E9" s="28">
        <v>18386615.900540117</v>
      </c>
      <c r="F9" s="29">
        <v>6425126.3894506805</v>
      </c>
      <c r="G9" s="30">
        <v>1716890.4276646592</v>
      </c>
      <c r="H9" s="31">
        <v>1735030.9234962293</v>
      </c>
      <c r="I9" s="32">
        <f t="shared" si="5"/>
        <v>3451921.3511608886</v>
      </c>
      <c r="J9" s="33"/>
      <c r="K9" s="34">
        <f t="shared" si="6"/>
        <v>34.946098517216498</v>
      </c>
      <c r="L9" s="35">
        <f t="shared" si="0"/>
        <v>12.213283440491121</v>
      </c>
      <c r="M9" s="36">
        <f t="shared" si="4"/>
        <v>6.1387332708348437</v>
      </c>
      <c r="N9" s="37">
        <f t="shared" si="1"/>
        <v>22.73281507672538</v>
      </c>
    </row>
    <row r="10" spans="1:14" s="205" customFormat="1" ht="16.5" customHeight="1" x14ac:dyDescent="0.2">
      <c r="A10" s="192" t="s">
        <v>13</v>
      </c>
      <c r="B10" s="193">
        <v>12434241.868249394</v>
      </c>
      <c r="C10" s="194"/>
      <c r="D10" s="251">
        <f t="shared" si="2"/>
        <v>9490587.0451014005</v>
      </c>
      <c r="E10" s="195">
        <v>7248133.6175608598</v>
      </c>
      <c r="F10" s="196">
        <v>2242453.4275405407</v>
      </c>
      <c r="G10" s="197">
        <v>1256413.1373024199</v>
      </c>
      <c r="H10" s="198">
        <v>1687241.6858455744</v>
      </c>
      <c r="I10" s="199">
        <f t="shared" si="5"/>
        <v>2943654.8231479945</v>
      </c>
      <c r="J10" s="200"/>
      <c r="K10" s="201">
        <f t="shared" si="6"/>
        <v>41.708278684293298</v>
      </c>
      <c r="L10" s="202">
        <f t="shared" si="0"/>
        <v>23.673778058512454</v>
      </c>
      <c r="M10" s="203">
        <f t="shared" si="4"/>
        <v>13.569316921153954</v>
      </c>
      <c r="N10" s="204">
        <f t="shared" si="1"/>
        <v>18.034500625780844</v>
      </c>
    </row>
    <row r="11" spans="1:14" s="205" customFormat="1" ht="16.5" customHeight="1" x14ac:dyDescent="0.2">
      <c r="A11" s="52" t="s">
        <v>11</v>
      </c>
      <c r="B11" s="53">
        <f>SUM(B12:B17)-B14</f>
        <v>81151884.871397793</v>
      </c>
      <c r="C11" s="53">
        <f t="shared" ref="C11:I11" si="7">SUM(C12:C17)-C14</f>
        <v>0</v>
      </c>
      <c r="D11" s="252">
        <f t="shared" si="2"/>
        <v>69602574.803902239</v>
      </c>
      <c r="E11" s="53">
        <f t="shared" si="7"/>
        <v>52576233.268582135</v>
      </c>
      <c r="F11" s="53">
        <f t="shared" si="7"/>
        <v>17026341.535320099</v>
      </c>
      <c r="G11" s="53">
        <f t="shared" si="7"/>
        <v>5728035.4833215512</v>
      </c>
      <c r="H11" s="53">
        <f t="shared" si="7"/>
        <v>5821274.5841740184</v>
      </c>
      <c r="I11" s="53">
        <f t="shared" si="7"/>
        <v>11549310.06749557</v>
      </c>
      <c r="J11" s="217"/>
      <c r="K11" s="212">
        <f t="shared" si="6"/>
        <v>35.212554394885338</v>
      </c>
      <c r="L11" s="213">
        <f t="shared" si="0"/>
        <v>14.231721278930092</v>
      </c>
      <c r="M11" s="214">
        <f t="shared" si="4"/>
        <v>7.1733079193404441</v>
      </c>
      <c r="N11" s="215">
        <f t="shared" si="1"/>
        <v>20.980833115955239</v>
      </c>
    </row>
    <row r="12" spans="1:14" ht="16.5" customHeight="1" x14ac:dyDescent="0.2">
      <c r="A12" s="25" t="s">
        <v>7</v>
      </c>
      <c r="B12" s="26">
        <v>16722426.031417018</v>
      </c>
      <c r="C12" s="27"/>
      <c r="D12" s="252">
        <f t="shared" si="2"/>
        <v>12513445.314552005</v>
      </c>
      <c r="E12" s="28">
        <v>6415593.0906049283</v>
      </c>
      <c r="F12" s="29">
        <v>6097852.223947078</v>
      </c>
      <c r="G12" s="30">
        <v>2137414.3169308291</v>
      </c>
      <c r="H12" s="31">
        <v>2071566.399934184</v>
      </c>
      <c r="I12" s="32">
        <f t="shared" si="5"/>
        <v>4208980.7168650134</v>
      </c>
      <c r="J12" s="33"/>
      <c r="K12" s="34">
        <f t="shared" si="6"/>
        <v>61.634794625183432</v>
      </c>
      <c r="L12" s="35">
        <f t="shared" si="0"/>
        <v>25.169677587196087</v>
      </c>
      <c r="M12" s="36">
        <f t="shared" si="4"/>
        <v>12.387953733760032</v>
      </c>
      <c r="N12" s="37">
        <f t="shared" si="1"/>
        <v>36.465117037987348</v>
      </c>
    </row>
    <row r="13" spans="1:14" ht="16.5" customHeight="1" x14ac:dyDescent="0.2">
      <c r="A13" s="25" t="s">
        <v>14</v>
      </c>
      <c r="B13" s="26">
        <v>24017094.359941989</v>
      </c>
      <c r="C13" s="27"/>
      <c r="D13" s="252">
        <f t="shared" si="2"/>
        <v>20325089.501842562</v>
      </c>
      <c r="E13" s="28">
        <v>15011002.912300413</v>
      </c>
      <c r="F13" s="29">
        <v>5314086.5895421477</v>
      </c>
      <c r="G13" s="30">
        <v>1768515.4285765141</v>
      </c>
      <c r="H13" s="31">
        <v>1923489.4295229113</v>
      </c>
      <c r="I13" s="32">
        <f t="shared" si="5"/>
        <v>3692004.8580994252</v>
      </c>
      <c r="J13" s="33"/>
      <c r="K13" s="34">
        <f t="shared" si="6"/>
        <v>37.498672040289755</v>
      </c>
      <c r="L13" s="35">
        <f t="shared" si="0"/>
        <v>15.372404349867171</v>
      </c>
      <c r="M13" s="36">
        <f t="shared" si="4"/>
        <v>8.0088348769245421</v>
      </c>
      <c r="N13" s="37">
        <f t="shared" si="1"/>
        <v>22.126267690422576</v>
      </c>
    </row>
    <row r="14" spans="1:14" s="205" customFormat="1" ht="16.5" customHeight="1" x14ac:dyDescent="0.2">
      <c r="A14" s="210" t="s">
        <v>265</v>
      </c>
      <c r="B14" s="193">
        <f>SUM(B12:B13)</f>
        <v>40739520.391359009</v>
      </c>
      <c r="C14" s="193"/>
      <c r="D14" s="252">
        <f t="shared" si="2"/>
        <v>32838534.816394567</v>
      </c>
      <c r="E14" s="193">
        <f t="shared" ref="E14:I14" si="8">SUM(E12:E13)</f>
        <v>21426596.002905343</v>
      </c>
      <c r="F14" s="193">
        <f t="shared" si="8"/>
        <v>11411938.813489225</v>
      </c>
      <c r="G14" s="193">
        <f t="shared" si="8"/>
        <v>3905929.7455073432</v>
      </c>
      <c r="H14" s="193">
        <f t="shared" si="8"/>
        <v>3995055.8294570954</v>
      </c>
      <c r="I14" s="193">
        <f t="shared" si="8"/>
        <v>7900985.5749644386</v>
      </c>
      <c r="J14" s="211"/>
      <c r="K14" s="212">
        <f t="shared" si="6"/>
        <v>47.405870768547388</v>
      </c>
      <c r="L14" s="213">
        <f t="shared" si="0"/>
        <v>19.393909155200227</v>
      </c>
      <c r="M14" s="214">
        <f t="shared" si="4"/>
        <v>9.8063398662505126</v>
      </c>
      <c r="N14" s="215">
        <f t="shared" si="1"/>
        <v>28.011961613347161</v>
      </c>
    </row>
    <row r="15" spans="1:14" ht="16.5" customHeight="1" x14ac:dyDescent="0.2">
      <c r="A15" s="38" t="s">
        <v>15</v>
      </c>
      <c r="B15" s="26">
        <v>19205119.73948035</v>
      </c>
      <c r="C15" s="27"/>
      <c r="D15" s="251">
        <f t="shared" si="2"/>
        <v>17517881.019440554</v>
      </c>
      <c r="E15" s="28">
        <v>14740986.799858997</v>
      </c>
      <c r="F15" s="29">
        <v>2776894.2195815588</v>
      </c>
      <c r="G15" s="30">
        <v>864157.273766011</v>
      </c>
      <c r="H15" s="31">
        <v>823081.44627378567</v>
      </c>
      <c r="I15" s="32">
        <f t="shared" si="5"/>
        <v>1687238.7200397965</v>
      </c>
      <c r="J15" s="33"/>
      <c r="K15" s="34">
        <f t="shared" si="6"/>
        <v>23.244494177478874</v>
      </c>
      <c r="L15" s="35">
        <f t="shared" si="0"/>
        <v>8.7853590236738075</v>
      </c>
      <c r="M15" s="36">
        <f t="shared" si="4"/>
        <v>4.2857397269008466</v>
      </c>
      <c r="N15" s="37">
        <f t="shared" si="1"/>
        <v>14.459135153805063</v>
      </c>
    </row>
    <row r="16" spans="1:14" ht="16.5" customHeight="1" x14ac:dyDescent="0.2">
      <c r="A16" s="38" t="s">
        <v>16</v>
      </c>
      <c r="B16" s="26">
        <v>13477701.53880091</v>
      </c>
      <c r="C16" s="27"/>
      <c r="D16" s="252">
        <f t="shared" si="2"/>
        <v>12273589.968513597</v>
      </c>
      <c r="E16" s="28">
        <v>10602215.099263353</v>
      </c>
      <c r="F16" s="29">
        <v>1671374.8692502426</v>
      </c>
      <c r="G16" s="30">
        <v>587241.47118343459</v>
      </c>
      <c r="H16" s="31">
        <v>616870.09910387849</v>
      </c>
      <c r="I16" s="32">
        <f t="shared" si="5"/>
        <v>1204111.5702873131</v>
      </c>
      <c r="J16" s="33"/>
      <c r="K16" s="34">
        <f t="shared" si="6"/>
        <v>21.335139610113252</v>
      </c>
      <c r="L16" s="35">
        <f t="shared" si="0"/>
        <v>8.9341017592710461</v>
      </c>
      <c r="M16" s="36">
        <f t="shared" si="4"/>
        <v>4.5769680930236749</v>
      </c>
      <c r="N16" s="37">
        <f t="shared" si="1"/>
        <v>12.401037850842201</v>
      </c>
    </row>
    <row r="17" spans="1:14" ht="16.5" customHeight="1" x14ac:dyDescent="0.2">
      <c r="A17" s="39" t="s">
        <v>17</v>
      </c>
      <c r="B17" s="40">
        <v>7729543.2017575251</v>
      </c>
      <c r="C17" s="41"/>
      <c r="D17" s="252">
        <f t="shared" si="2"/>
        <v>6972568.9995535053</v>
      </c>
      <c r="E17" s="42">
        <v>5806435.3665544335</v>
      </c>
      <c r="F17" s="43">
        <v>1166133.6329990719</v>
      </c>
      <c r="G17" s="44">
        <v>370706.9928647629</v>
      </c>
      <c r="H17" s="45">
        <v>386267.20933925675</v>
      </c>
      <c r="I17" s="46">
        <f t="shared" si="5"/>
        <v>756974.20220401965</v>
      </c>
      <c r="J17" s="47"/>
      <c r="K17" s="48">
        <f t="shared" si="6"/>
        <v>24.87996748327663</v>
      </c>
      <c r="L17" s="49">
        <f t="shared" si="0"/>
        <v>9.7932592191463606</v>
      </c>
      <c r="M17" s="50">
        <f t="shared" si="4"/>
        <v>4.997283788405869</v>
      </c>
      <c r="N17" s="51">
        <f t="shared" si="1"/>
        <v>15.086708264130268</v>
      </c>
    </row>
    <row r="18" spans="1:14" s="205" customFormat="1" ht="16.5" customHeight="1" x14ac:dyDescent="0.2">
      <c r="A18" s="52" t="s">
        <v>8</v>
      </c>
      <c r="B18" s="53">
        <f>SUM(B19:B20)</f>
        <v>81151885.136159152</v>
      </c>
      <c r="C18" s="54"/>
      <c r="D18" s="251">
        <f t="shared" si="2"/>
        <v>69602575.068663567</v>
      </c>
      <c r="E18" s="55">
        <f>E19+E20</f>
        <v>52576233.068663552</v>
      </c>
      <c r="F18" s="55">
        <f t="shared" ref="F18:J18" si="9">F19+F20</f>
        <v>17026342.000000019</v>
      </c>
      <c r="G18" s="55">
        <f t="shared" si="9"/>
        <v>5728035.4833215717</v>
      </c>
      <c r="H18" s="55">
        <f t="shared" si="9"/>
        <v>5821274.5841740211</v>
      </c>
      <c r="I18" s="55">
        <f t="shared" si="9"/>
        <v>11549310.067495592</v>
      </c>
      <c r="J18" s="55">
        <f t="shared" si="9"/>
        <v>0</v>
      </c>
      <c r="K18" s="212">
        <f t="shared" si="6"/>
        <v>35.212554852608164</v>
      </c>
      <c r="L18" s="213">
        <f t="shared" si="0"/>
        <v>14.231721232498543</v>
      </c>
      <c r="M18" s="214">
        <f t="shared" ref="M18:M23" si="10">100*H18/B18</f>
        <v>7.1733078959372367</v>
      </c>
      <c r="N18" s="215">
        <f t="shared" si="1"/>
        <v>20.980833620109617</v>
      </c>
    </row>
    <row r="19" spans="1:14" ht="16.5" customHeight="1" x14ac:dyDescent="0.2">
      <c r="A19" s="25" t="s">
        <v>9</v>
      </c>
      <c r="B19" s="26">
        <v>41394294.769416109</v>
      </c>
      <c r="C19" s="27"/>
      <c r="D19" s="252">
        <f t="shared" si="2"/>
        <v>36307460.675389282</v>
      </c>
      <c r="E19" s="28">
        <v>28909358.358050384</v>
      </c>
      <c r="F19" s="29">
        <v>7398102.3173389016</v>
      </c>
      <c r="G19" s="30">
        <v>2485088.1471845349</v>
      </c>
      <c r="H19" s="31">
        <v>2601745.9468422923</v>
      </c>
      <c r="I19" s="32">
        <f t="shared" si="5"/>
        <v>5086834.0940268273</v>
      </c>
      <c r="J19" s="33"/>
      <c r="K19" s="34">
        <f t="shared" si="6"/>
        <v>30.161007648305528</v>
      </c>
      <c r="L19" s="35">
        <f t="shared" si="0"/>
        <v>12.288732353969706</v>
      </c>
      <c r="M19" s="36">
        <f t="shared" si="10"/>
        <v>6.2852766578948325</v>
      </c>
      <c r="N19" s="37">
        <f t="shared" si="1"/>
        <v>17.872275294335825</v>
      </c>
    </row>
    <row r="20" spans="1:14" ht="16.5" customHeight="1" x14ac:dyDescent="0.2">
      <c r="A20" s="39" t="s">
        <v>12</v>
      </c>
      <c r="B20" s="40">
        <v>39757590.366743051</v>
      </c>
      <c r="C20" s="41"/>
      <c r="D20" s="252">
        <f t="shared" si="2"/>
        <v>33295114.393274285</v>
      </c>
      <c r="E20" s="42">
        <v>23666874.710613169</v>
      </c>
      <c r="F20" s="43">
        <v>9628239.682661118</v>
      </c>
      <c r="G20" s="44">
        <v>3242947.3361370373</v>
      </c>
      <c r="H20" s="45">
        <v>3219528.6373317288</v>
      </c>
      <c r="I20" s="46">
        <f t="shared" si="5"/>
        <v>6462475.9734687656</v>
      </c>
      <c r="J20" s="47"/>
      <c r="K20" s="48">
        <f t="shared" si="6"/>
        <v>40.47205956825205</v>
      </c>
      <c r="L20" s="49">
        <f t="shared" si="0"/>
        <v>16.254697314036875</v>
      </c>
      <c r="M20" s="50">
        <f t="shared" si="10"/>
        <v>8.0978967981541512</v>
      </c>
      <c r="N20" s="51">
        <f t="shared" si="1"/>
        <v>24.217362254215171</v>
      </c>
    </row>
    <row r="21" spans="1:14" s="205" customFormat="1" ht="16.5" customHeight="1" x14ac:dyDescent="0.2">
      <c r="A21" s="52" t="s">
        <v>26</v>
      </c>
      <c r="B21" s="53">
        <f>B22+B23</f>
        <v>81151885.330174983</v>
      </c>
      <c r="C21" s="54"/>
      <c r="D21" s="252">
        <f t="shared" si="2"/>
        <v>69602575.262679413</v>
      </c>
      <c r="E21" s="55">
        <f>E22+E23</f>
        <v>52576233.262679376</v>
      </c>
      <c r="F21" s="55">
        <f t="shared" ref="F21:I21" si="11">F22+F23</f>
        <v>17026342.000000041</v>
      </c>
      <c r="G21" s="55">
        <f t="shared" si="11"/>
        <v>5728035.4833215587</v>
      </c>
      <c r="H21" s="55">
        <f t="shared" si="11"/>
        <v>5821274.5841740221</v>
      </c>
      <c r="I21" s="55">
        <f t="shared" si="11"/>
        <v>11549310.067495581</v>
      </c>
      <c r="J21" s="217"/>
      <c r="K21" s="212">
        <f t="shared" si="6"/>
        <v>35.212554768422912</v>
      </c>
      <c r="L21" s="213">
        <f t="shared" si="0"/>
        <v>14.231721198473698</v>
      </c>
      <c r="M21" s="214">
        <f t="shared" si="10"/>
        <v>7.1733078787874796</v>
      </c>
      <c r="N21" s="215">
        <f t="shared" si="1"/>
        <v>20.980833569949208</v>
      </c>
    </row>
    <row r="22" spans="1:14" ht="16.5" customHeight="1" x14ac:dyDescent="0.2">
      <c r="A22" s="25" t="s">
        <v>0</v>
      </c>
      <c r="B22" s="26">
        <v>25453546.104080126</v>
      </c>
      <c r="C22" s="27"/>
      <c r="D22" s="251">
        <f t="shared" si="2"/>
        <v>20757578.920637652</v>
      </c>
      <c r="E22" s="28">
        <v>18082578.527573563</v>
      </c>
      <c r="F22" s="29">
        <v>2675000.3930640877</v>
      </c>
      <c r="G22" s="30">
        <v>1269991.7081590453</v>
      </c>
      <c r="H22" s="31">
        <v>3425975.4752834309</v>
      </c>
      <c r="I22" s="32">
        <f t="shared" si="5"/>
        <v>4695967.1834424762</v>
      </c>
      <c r="J22" s="33"/>
      <c r="K22" s="34">
        <f t="shared" si="6"/>
        <v>28.958509538775115</v>
      </c>
      <c r="L22" s="35">
        <f t="shared" si="0"/>
        <v>18.449166824302438</v>
      </c>
      <c r="M22" s="36">
        <f t="shared" si="10"/>
        <v>13.459717798355245</v>
      </c>
      <c r="N22" s="37">
        <f t="shared" si="1"/>
        <v>10.509342714472673</v>
      </c>
    </row>
    <row r="23" spans="1:14" ht="16.5" customHeight="1" x14ac:dyDescent="0.2">
      <c r="A23" s="39" t="s">
        <v>1</v>
      </c>
      <c r="B23" s="40">
        <v>55698339.226094864</v>
      </c>
      <c r="C23" s="41"/>
      <c r="D23" s="252">
        <f t="shared" si="2"/>
        <v>48844996.342041761</v>
      </c>
      <c r="E23" s="42">
        <v>34493654.735105813</v>
      </c>
      <c r="F23" s="43">
        <v>14351341.606935952</v>
      </c>
      <c r="G23" s="44">
        <v>4458043.7751625134</v>
      </c>
      <c r="H23" s="45">
        <v>2395299.1088905917</v>
      </c>
      <c r="I23" s="46">
        <f t="shared" si="5"/>
        <v>6853342.8840531055</v>
      </c>
      <c r="J23" s="47"/>
      <c r="K23" s="48">
        <f t="shared" si="6"/>
        <v>38.070586637984697</v>
      </c>
      <c r="L23" s="49">
        <f t="shared" si="0"/>
        <v>12.30439359463395</v>
      </c>
      <c r="M23" s="50">
        <f t="shared" si="10"/>
        <v>4.3004856916243304</v>
      </c>
      <c r="N23" s="51">
        <f t="shared" si="1"/>
        <v>25.766193043350739</v>
      </c>
    </row>
    <row r="24" spans="1:14" x14ac:dyDescent="0.2">
      <c r="B24" s="56"/>
      <c r="C24" s="56"/>
      <c r="D24" s="252">
        <f t="shared" si="2"/>
        <v>0</v>
      </c>
      <c r="E24" s="56"/>
      <c r="F24" s="56"/>
      <c r="G24" s="56"/>
      <c r="H24" s="56"/>
    </row>
    <row r="25" spans="1:14" x14ac:dyDescent="0.2">
      <c r="B25" s="87"/>
      <c r="C25" s="87"/>
      <c r="D25" s="251">
        <f t="shared" si="2"/>
        <v>0</v>
      </c>
      <c r="E25" s="87"/>
      <c r="F25" s="87"/>
      <c r="G25" s="87"/>
      <c r="H25" s="87"/>
    </row>
    <row r="26" spans="1:14" x14ac:dyDescent="0.2">
      <c r="D26" s="252">
        <f t="shared" si="2"/>
        <v>0</v>
      </c>
    </row>
    <row r="27" spans="1:14" x14ac:dyDescent="0.2">
      <c r="D27" s="252">
        <f t="shared" si="2"/>
        <v>0</v>
      </c>
    </row>
  </sheetData>
  <mergeCells count="6">
    <mergeCell ref="A2:A3"/>
    <mergeCell ref="B2:B3"/>
    <mergeCell ref="I2:I3"/>
    <mergeCell ref="K2:M2"/>
    <mergeCell ref="N2:N3"/>
    <mergeCell ref="D2:D3"/>
  </mergeCells>
  <pageMargins left="0.7" right="0.7" top="0.75" bottom="0.75" header="0.3" footer="0.3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7"/>
  <sheetViews>
    <sheetView view="pageBreakPreview" zoomScale="90" zoomScaleNormal="93" zoomScaleSheetLayoutView="90" workbookViewId="0">
      <pane ySplit="4" topLeftCell="A11" activePane="bottomLeft" state="frozen"/>
      <selection activeCell="I4" sqref="I4"/>
      <selection pane="bottomLeft" activeCell="B25" sqref="B25"/>
    </sheetView>
  </sheetViews>
  <sheetFormatPr defaultColWidth="18.7109375" defaultRowHeight="11.25" x14ac:dyDescent="0.2"/>
  <cols>
    <col min="1" max="1" width="18.7109375" style="4"/>
    <col min="2" max="2" width="13.5703125" style="4" customWidth="1"/>
    <col min="3" max="3" width="2.7109375" style="4" customWidth="1"/>
    <col min="4" max="4" width="21.42578125" style="253" customWidth="1"/>
    <col min="5" max="5" width="13.140625" style="4" customWidth="1"/>
    <col min="6" max="6" width="12.85546875" style="4" customWidth="1"/>
    <col min="7" max="8" width="12" style="4" customWidth="1"/>
    <col min="9" max="9" width="13.85546875" style="4" customWidth="1"/>
    <col min="10" max="10" width="2.5703125" style="4" customWidth="1"/>
    <col min="11" max="14" width="10.28515625" style="4" customWidth="1"/>
    <col min="15" max="16384" width="18.7109375" style="4"/>
  </cols>
  <sheetData>
    <row r="1" spans="1:14" ht="21.75" customHeight="1" x14ac:dyDescent="0.2">
      <c r="A1" s="1" t="s">
        <v>243</v>
      </c>
      <c r="B1" s="2"/>
      <c r="C1" s="2"/>
      <c r="D1" s="250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7.5" customHeight="1" x14ac:dyDescent="0.2">
      <c r="A2" s="282"/>
      <c r="B2" s="285" t="s">
        <v>278</v>
      </c>
      <c r="C2" s="5"/>
      <c r="D2" s="287" t="s">
        <v>279</v>
      </c>
      <c r="E2" s="6" t="s">
        <v>28</v>
      </c>
      <c r="F2" s="7" t="s">
        <v>29</v>
      </c>
      <c r="G2" s="8" t="s">
        <v>21</v>
      </c>
      <c r="H2" s="9" t="s">
        <v>24</v>
      </c>
      <c r="I2" s="274" t="s">
        <v>280</v>
      </c>
      <c r="J2" s="10"/>
      <c r="K2" s="276" t="s">
        <v>27</v>
      </c>
      <c r="L2" s="277"/>
      <c r="M2" s="278"/>
      <c r="N2" s="279" t="s">
        <v>25</v>
      </c>
    </row>
    <row r="3" spans="1:14" ht="30.75" customHeight="1" x14ac:dyDescent="0.2">
      <c r="A3" s="282"/>
      <c r="B3" s="286"/>
      <c r="C3" s="11"/>
      <c r="D3" s="288"/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82592121.219277799</v>
      </c>
      <c r="C4" s="19"/>
      <c r="D4" s="251">
        <f>E4+F4</f>
        <v>70665895.854019195</v>
      </c>
      <c r="E4" s="20">
        <v>53829103.774867401</v>
      </c>
      <c r="F4" s="21">
        <v>16836792.079151802</v>
      </c>
      <c r="G4" s="22">
        <v>6047965.4709410202</v>
      </c>
      <c r="H4" s="82">
        <v>5878259.8943175701</v>
      </c>
      <c r="I4" s="83">
        <f>SUM(G4:H4)</f>
        <v>11926225.365258589</v>
      </c>
      <c r="J4" s="23"/>
      <c r="K4" s="78">
        <f>100*(F4+G4+H4)/B4</f>
        <v>34.82537682746527</v>
      </c>
      <c r="L4" s="79">
        <f t="shared" ref="L4:L23" si="0">100*I4/B4</f>
        <v>14.439906844861241</v>
      </c>
      <c r="M4" s="80">
        <f>100*H4/B4</f>
        <v>7.1172162762487892</v>
      </c>
      <c r="N4" s="81">
        <f t="shared" ref="N4:N23" si="1">100*F4/B4</f>
        <v>20.385469982604022</v>
      </c>
    </row>
    <row r="5" spans="1:14" s="205" customFormat="1" ht="16.5" customHeight="1" x14ac:dyDescent="0.2">
      <c r="A5" s="210" t="s">
        <v>3</v>
      </c>
      <c r="B5" s="53">
        <f>SUM(B6:B10)</f>
        <v>82592121.449277773</v>
      </c>
      <c r="C5" s="216"/>
      <c r="D5" s="251">
        <f t="shared" ref="D5:D27" si="2">E5+F5</f>
        <v>70665895.410080492</v>
      </c>
      <c r="E5" s="94">
        <f>SUM(E6:E10)</f>
        <v>53829103.63944982</v>
      </c>
      <c r="F5" s="95">
        <f>SUM(F6:F10)</f>
        <v>16836791.77063068</v>
      </c>
      <c r="G5" s="96">
        <f>SUM(G6:G10)</f>
        <v>6147965.4709410248</v>
      </c>
      <c r="H5" s="82">
        <f>SUM(H6:H10)</f>
        <v>5778260.4432119895</v>
      </c>
      <c r="I5" s="82">
        <f>SUM(I6:I10)</f>
        <v>11926225.914153013</v>
      </c>
      <c r="J5" s="211"/>
      <c r="K5" s="212">
        <f>100*(F5+G5+H5)/B5</f>
        <v>34.825377021521241</v>
      </c>
      <c r="L5" s="213">
        <f t="shared" si="0"/>
        <v>14.439907469233923</v>
      </c>
      <c r="M5" s="214">
        <f t="shared" ref="M5:M17" si="3">100*H5/B5</f>
        <v>6.9961399971552822</v>
      </c>
      <c r="N5" s="215">
        <f t="shared" si="1"/>
        <v>20.385469552287312</v>
      </c>
    </row>
    <row r="6" spans="1:14" ht="16.5" customHeight="1" x14ac:dyDescent="0.2">
      <c r="A6" s="25" t="s">
        <v>10</v>
      </c>
      <c r="B6" s="26">
        <v>24928571.005788598</v>
      </c>
      <c r="C6" s="27"/>
      <c r="D6" s="252">
        <f t="shared" si="2"/>
        <v>21233786.642448083</v>
      </c>
      <c r="E6" s="28">
        <v>15510019.5914244</v>
      </c>
      <c r="F6" s="29">
        <v>5723767.0510236826</v>
      </c>
      <c r="G6" s="30">
        <v>2151733.2767684702</v>
      </c>
      <c r="H6" s="31">
        <v>1543051.5125873699</v>
      </c>
      <c r="I6" s="32">
        <f>SUM(G6:H6)</f>
        <v>3694784.7893558401</v>
      </c>
      <c r="J6" s="33"/>
      <c r="K6" s="34">
        <f>100*(F6+G6+H6)/B6</f>
        <v>37.782157020522618</v>
      </c>
      <c r="L6" s="35">
        <f t="shared" si="0"/>
        <v>14.821486512395291</v>
      </c>
      <c r="M6" s="36">
        <f t="shared" si="3"/>
        <v>6.1898915594843444</v>
      </c>
      <c r="N6" s="37">
        <f t="shared" si="1"/>
        <v>22.960670508127325</v>
      </c>
    </row>
    <row r="7" spans="1:14" ht="16.5" customHeight="1" x14ac:dyDescent="0.2">
      <c r="A7" s="25" t="s">
        <v>4</v>
      </c>
      <c r="B7" s="26">
        <v>549657.00777698401</v>
      </c>
      <c r="C7" s="27"/>
      <c r="D7" s="252">
        <f t="shared" si="2"/>
        <v>445848.50848180568</v>
      </c>
      <c r="E7" s="28">
        <v>394942.48692592297</v>
      </c>
      <c r="F7" s="29">
        <v>50906.021555882711</v>
      </c>
      <c r="G7" s="30">
        <v>47070.51895543313</v>
      </c>
      <c r="H7" s="31">
        <v>56738.174888012101</v>
      </c>
      <c r="I7" s="32">
        <f t="shared" ref="I7:I23" si="4">SUM(G7:H7)</f>
        <v>103808.69384344523</v>
      </c>
      <c r="J7" s="33"/>
      <c r="K7" s="34">
        <f t="shared" ref="K7:K23" si="5">100*(F7+G7+H7)/B7</f>
        <v>28.147501662000341</v>
      </c>
      <c r="L7" s="35">
        <f t="shared" si="0"/>
        <v>18.886085754329947</v>
      </c>
      <c r="M7" s="36">
        <f t="shared" si="3"/>
        <v>10.322469118966069</v>
      </c>
      <c r="N7" s="37">
        <f t="shared" si="1"/>
        <v>9.261415907670397</v>
      </c>
    </row>
    <row r="8" spans="1:14" ht="16.5" customHeight="1" x14ac:dyDescent="0.2">
      <c r="A8" s="38" t="s">
        <v>5</v>
      </c>
      <c r="B8" s="26">
        <v>16061893.001447501</v>
      </c>
      <c r="C8" s="27"/>
      <c r="D8" s="252">
        <f t="shared" si="2"/>
        <v>14407519.124135425</v>
      </c>
      <c r="E8" s="28">
        <v>11942218.940086551</v>
      </c>
      <c r="F8" s="29">
        <v>2465300.1840488743</v>
      </c>
      <c r="G8" s="30">
        <v>887776.72822666715</v>
      </c>
      <c r="H8" s="31">
        <v>766597.03540433699</v>
      </c>
      <c r="I8" s="32">
        <f t="shared" si="4"/>
        <v>1654373.7636310041</v>
      </c>
      <c r="J8" s="33"/>
      <c r="K8" s="34">
        <f t="shared" si="5"/>
        <v>25.648744810518988</v>
      </c>
      <c r="L8" s="35">
        <f t="shared" si="0"/>
        <v>10.29999243228623</v>
      </c>
      <c r="M8" s="36">
        <f t="shared" si="3"/>
        <v>4.7727689092141956</v>
      </c>
      <c r="N8" s="37">
        <f t="shared" si="1"/>
        <v>15.34875237823276</v>
      </c>
    </row>
    <row r="9" spans="1:14" ht="16.5" customHeight="1" x14ac:dyDescent="0.2">
      <c r="A9" s="38" t="s">
        <v>6</v>
      </c>
      <c r="B9" s="26">
        <v>29669004.000568502</v>
      </c>
      <c r="C9" s="27"/>
      <c r="D9" s="252">
        <f t="shared" si="2"/>
        <v>25091989.695963457</v>
      </c>
      <c r="E9" s="28">
        <v>18727939.882809412</v>
      </c>
      <c r="F9" s="29">
        <v>6364049.8131540455</v>
      </c>
      <c r="G9" s="30">
        <v>2278320.1067627394</v>
      </c>
      <c r="H9" s="31">
        <v>2298693.7147359098</v>
      </c>
      <c r="I9" s="32">
        <f t="shared" si="4"/>
        <v>4577013.8214986492</v>
      </c>
      <c r="J9" s="33"/>
      <c r="K9" s="34">
        <f t="shared" si="5"/>
        <v>36.8770843619929</v>
      </c>
      <c r="L9" s="35">
        <f t="shared" si="0"/>
        <v>15.426921043291332</v>
      </c>
      <c r="M9" s="36">
        <f t="shared" si="3"/>
        <v>7.7477953580506558</v>
      </c>
      <c r="N9" s="37">
        <f t="shared" si="1"/>
        <v>21.450163318701566</v>
      </c>
    </row>
    <row r="10" spans="1:14" s="205" customFormat="1" ht="16.5" customHeight="1" x14ac:dyDescent="0.2">
      <c r="A10" s="192" t="s">
        <v>13</v>
      </c>
      <c r="B10" s="193">
        <v>11382996.433696199</v>
      </c>
      <c r="C10" s="194"/>
      <c r="D10" s="251">
        <f t="shared" si="2"/>
        <v>9486751.439051738</v>
      </c>
      <c r="E10" s="195">
        <v>7253982.7382035404</v>
      </c>
      <c r="F10" s="196">
        <v>2232768.7008481976</v>
      </c>
      <c r="G10" s="197">
        <v>783064.84022771509</v>
      </c>
      <c r="H10" s="198">
        <v>1113180.00559636</v>
      </c>
      <c r="I10" s="199">
        <f t="shared" si="4"/>
        <v>1896244.8458240749</v>
      </c>
      <c r="J10" s="200"/>
      <c r="K10" s="201">
        <f t="shared" si="5"/>
        <v>36.273520515648016</v>
      </c>
      <c r="L10" s="202">
        <f t="shared" si="0"/>
        <v>16.658573661771243</v>
      </c>
      <c r="M10" s="203">
        <f t="shared" si="3"/>
        <v>9.7793231516887751</v>
      </c>
      <c r="N10" s="204">
        <f t="shared" si="1"/>
        <v>19.61494685387677</v>
      </c>
    </row>
    <row r="11" spans="1:14" s="205" customFormat="1" ht="16.5" customHeight="1" x14ac:dyDescent="0.2">
      <c r="A11" s="52" t="s">
        <v>11</v>
      </c>
      <c r="B11" s="53">
        <f>SUM(B12:B17)-B14</f>
        <v>82592121.719277769</v>
      </c>
      <c r="C11" s="53">
        <f t="shared" ref="C11:I11" si="6">SUM(C12:C17)-C14</f>
        <v>0</v>
      </c>
      <c r="D11" s="252">
        <f t="shared" si="2"/>
        <v>70665895.85401921</v>
      </c>
      <c r="E11" s="53">
        <f t="shared" si="6"/>
        <v>53829103.774867445</v>
      </c>
      <c r="F11" s="53">
        <f t="shared" si="6"/>
        <v>16836792.079151765</v>
      </c>
      <c r="G11" s="53">
        <f t="shared" si="6"/>
        <v>6047965.4709410109</v>
      </c>
      <c r="H11" s="53">
        <f t="shared" si="6"/>
        <v>5878259.8943175618</v>
      </c>
      <c r="I11" s="53">
        <f t="shared" si="6"/>
        <v>11926225.365258571</v>
      </c>
      <c r="J11" s="217"/>
      <c r="K11" s="212">
        <f t="shared" si="5"/>
        <v>34.82537661663774</v>
      </c>
      <c r="L11" s="213">
        <f t="shared" si="0"/>
        <v>14.439906757444248</v>
      </c>
      <c r="M11" s="214">
        <f t="shared" si="3"/>
        <v>7.1172162331622495</v>
      </c>
      <c r="N11" s="215">
        <f t="shared" si="1"/>
        <v>20.385469859193481</v>
      </c>
    </row>
    <row r="12" spans="1:14" ht="16.5" customHeight="1" x14ac:dyDescent="0.2">
      <c r="A12" s="25" t="s">
        <v>7</v>
      </c>
      <c r="B12" s="26">
        <v>16980077.979391001</v>
      </c>
      <c r="C12" s="27"/>
      <c r="D12" s="252">
        <f t="shared" si="2"/>
        <v>12692155.538449824</v>
      </c>
      <c r="E12" s="28">
        <v>6788434.6268884828</v>
      </c>
      <c r="F12" s="29">
        <v>5903720.9115613401</v>
      </c>
      <c r="G12" s="30">
        <v>2261141.5801606802</v>
      </c>
      <c r="H12" s="31">
        <v>2026780.3715372414</v>
      </c>
      <c r="I12" s="32">
        <f t="shared" si="4"/>
        <v>4287921.9516979214</v>
      </c>
      <c r="J12" s="33"/>
      <c r="K12" s="34">
        <f t="shared" si="5"/>
        <v>60.021178204417119</v>
      </c>
      <c r="L12" s="35">
        <f t="shared" si="0"/>
        <v>25.252663485422399</v>
      </c>
      <c r="M12" s="36">
        <f t="shared" si="3"/>
        <v>11.936225345944688</v>
      </c>
      <c r="N12" s="37">
        <f t="shared" si="1"/>
        <v>34.768514718994709</v>
      </c>
    </row>
    <row r="13" spans="1:14" ht="16.5" customHeight="1" x14ac:dyDescent="0.2">
      <c r="A13" s="25" t="s">
        <v>14</v>
      </c>
      <c r="B13" s="26">
        <v>24012658.898213699</v>
      </c>
      <c r="C13" s="27"/>
      <c r="D13" s="252">
        <f t="shared" si="2"/>
        <v>20421011.258532949</v>
      </c>
      <c r="E13" s="28">
        <v>15243682.320485948</v>
      </c>
      <c r="F13" s="29">
        <v>5177328.9380470002</v>
      </c>
      <c r="G13" s="30">
        <v>1717167.9298664699</v>
      </c>
      <c r="H13" s="31">
        <v>1874479.9861377499</v>
      </c>
      <c r="I13" s="32">
        <f t="shared" si="4"/>
        <v>3591647.91600422</v>
      </c>
      <c r="J13" s="33"/>
      <c r="K13" s="34">
        <f t="shared" si="5"/>
        <v>36.51814191515269</v>
      </c>
      <c r="L13" s="35">
        <f t="shared" si="0"/>
        <v>14.957310355461731</v>
      </c>
      <c r="M13" s="36">
        <f t="shared" si="3"/>
        <v>7.8062158550763083</v>
      </c>
      <c r="N13" s="37">
        <f t="shared" si="1"/>
        <v>21.560831559690964</v>
      </c>
    </row>
    <row r="14" spans="1:14" s="205" customFormat="1" ht="16.5" customHeight="1" x14ac:dyDescent="0.2">
      <c r="A14" s="210" t="s">
        <v>265</v>
      </c>
      <c r="B14" s="193">
        <f>SUM(B12:B13)</f>
        <v>40992736.877604701</v>
      </c>
      <c r="C14" s="193"/>
      <c r="D14" s="252">
        <f t="shared" si="2"/>
        <v>33113166.796982769</v>
      </c>
      <c r="E14" s="193">
        <f t="shared" ref="E14:I14" si="7">SUM(E12:E13)</f>
        <v>22032116.94737443</v>
      </c>
      <c r="F14" s="193">
        <f t="shared" si="7"/>
        <v>11081049.849608339</v>
      </c>
      <c r="G14" s="193">
        <f t="shared" si="7"/>
        <v>3978309.5100271502</v>
      </c>
      <c r="H14" s="193">
        <f t="shared" si="7"/>
        <v>3901260.3576749912</v>
      </c>
      <c r="I14" s="193">
        <f t="shared" si="7"/>
        <v>7879569.8677021414</v>
      </c>
      <c r="J14" s="211"/>
      <c r="K14" s="212">
        <f t="shared" si="5"/>
        <v>46.253607740128999</v>
      </c>
      <c r="L14" s="213">
        <f t="shared" si="0"/>
        <v>19.22186823297211</v>
      </c>
      <c r="M14" s="214">
        <f t="shared" si="3"/>
        <v>9.5169550872470339</v>
      </c>
      <c r="N14" s="215">
        <f t="shared" si="1"/>
        <v>27.031739507156885</v>
      </c>
    </row>
    <row r="15" spans="1:14" ht="16.5" customHeight="1" x14ac:dyDescent="0.2">
      <c r="A15" s="38" t="s">
        <v>15</v>
      </c>
      <c r="B15" s="26">
        <v>19668135.087660801</v>
      </c>
      <c r="C15" s="27"/>
      <c r="D15" s="251">
        <f t="shared" si="2"/>
        <v>17741322.860921729</v>
      </c>
      <c r="E15" s="28">
        <v>15010279.544168957</v>
      </c>
      <c r="F15" s="29">
        <v>2731043.3167527737</v>
      </c>
      <c r="G15" s="30">
        <v>981561.17710401525</v>
      </c>
      <c r="H15" s="31">
        <v>945250.99221891398</v>
      </c>
      <c r="I15" s="32">
        <f t="shared" si="4"/>
        <v>1926812.1693229293</v>
      </c>
      <c r="J15" s="33"/>
      <c r="K15" s="34">
        <f t="shared" si="5"/>
        <v>23.68224270026446</v>
      </c>
      <c r="L15" s="35">
        <f t="shared" si="0"/>
        <v>9.7966185443364875</v>
      </c>
      <c r="M15" s="36">
        <f t="shared" si="3"/>
        <v>4.8060021349555209</v>
      </c>
      <c r="N15" s="37">
        <f t="shared" si="1"/>
        <v>13.885624155927973</v>
      </c>
    </row>
    <row r="16" spans="1:14" ht="16.5" customHeight="1" x14ac:dyDescent="0.2">
      <c r="A16" s="38" t="s">
        <v>16</v>
      </c>
      <c r="B16" s="26">
        <v>13971132.512802901</v>
      </c>
      <c r="C16" s="27"/>
      <c r="D16" s="252">
        <f t="shared" si="2"/>
        <v>12669644.279456615</v>
      </c>
      <c r="E16" s="28">
        <v>10815104.063414505</v>
      </c>
      <c r="F16" s="29">
        <v>1854540.2160421109</v>
      </c>
      <c r="G16" s="30">
        <v>667023.75504760479</v>
      </c>
      <c r="H16" s="31">
        <v>634464.31659159216</v>
      </c>
      <c r="I16" s="32">
        <f t="shared" si="4"/>
        <v>1301488.0716391969</v>
      </c>
      <c r="J16" s="33"/>
      <c r="K16" s="34">
        <f t="shared" si="5"/>
        <v>22.589638204269974</v>
      </c>
      <c r="L16" s="35">
        <f t="shared" si="0"/>
        <v>9.3155516952296882</v>
      </c>
      <c r="M16" s="36">
        <f t="shared" si="3"/>
        <v>4.5412518706710436</v>
      </c>
      <c r="N16" s="37">
        <f t="shared" si="1"/>
        <v>13.274086509040286</v>
      </c>
    </row>
    <row r="17" spans="1:14" ht="16.5" customHeight="1" x14ac:dyDescent="0.2">
      <c r="A17" s="39" t="s">
        <v>17</v>
      </c>
      <c r="B17" s="40">
        <v>7960117.2412093598</v>
      </c>
      <c r="C17" s="41"/>
      <c r="D17" s="252">
        <f t="shared" si="2"/>
        <v>7141761.9166580979</v>
      </c>
      <c r="E17" s="42">
        <v>5971603.2199095571</v>
      </c>
      <c r="F17" s="43">
        <v>1170158.6967485403</v>
      </c>
      <c r="G17" s="44">
        <v>421071.02876223944</v>
      </c>
      <c r="H17" s="45">
        <v>397284.22783206374</v>
      </c>
      <c r="I17" s="46">
        <f t="shared" si="4"/>
        <v>818355.25659430318</v>
      </c>
      <c r="J17" s="47"/>
      <c r="K17" s="48">
        <f t="shared" si="5"/>
        <v>24.980963132657752</v>
      </c>
      <c r="L17" s="49">
        <f t="shared" si="0"/>
        <v>10.280693509860575</v>
      </c>
      <c r="M17" s="50">
        <f t="shared" si="3"/>
        <v>4.990934376887461</v>
      </c>
      <c r="N17" s="51">
        <f t="shared" si="1"/>
        <v>14.700269622797178</v>
      </c>
    </row>
    <row r="18" spans="1:14" s="205" customFormat="1" ht="16.5" customHeight="1" x14ac:dyDescent="0.2">
      <c r="A18" s="52" t="s">
        <v>8</v>
      </c>
      <c r="B18" s="53">
        <f>SUM(B19:B20)</f>
        <v>82592121.219278157</v>
      </c>
      <c r="C18" s="54"/>
      <c r="D18" s="251">
        <f t="shared" si="2"/>
        <v>70665895.854019523</v>
      </c>
      <c r="E18" s="55">
        <f>SUM(E19:E20)</f>
        <v>53829103.774867699</v>
      </c>
      <c r="F18" s="91">
        <f>SUM(F19:F20)</f>
        <v>16836792.07915182</v>
      </c>
      <c r="G18" s="92">
        <f>SUM(G19:G20)</f>
        <v>6047965.4709410248</v>
      </c>
      <c r="H18" s="93">
        <f>SUM(H19:H20)</f>
        <v>5878259.8943175692</v>
      </c>
      <c r="I18" s="83"/>
      <c r="J18" s="217"/>
      <c r="K18" s="212">
        <f t="shared" si="5"/>
        <v>34.825376827465142</v>
      </c>
      <c r="L18" s="213">
        <f t="shared" si="0"/>
        <v>0</v>
      </c>
      <c r="M18" s="214">
        <f t="shared" ref="M18:M23" si="8">100*H18/B18</f>
        <v>7.117216276248759</v>
      </c>
      <c r="N18" s="215">
        <f t="shared" si="1"/>
        <v>20.385469982603954</v>
      </c>
    </row>
    <row r="19" spans="1:14" ht="16.5" customHeight="1" x14ac:dyDescent="0.2">
      <c r="A19" s="25" t="s">
        <v>9</v>
      </c>
      <c r="B19" s="26">
        <v>42405038.804021358</v>
      </c>
      <c r="C19" s="27"/>
      <c r="D19" s="252">
        <f t="shared" si="2"/>
        <v>37007040.46984382</v>
      </c>
      <c r="E19" s="28">
        <v>29480747.283960901</v>
      </c>
      <c r="F19" s="29">
        <v>7526293.1858829204</v>
      </c>
      <c r="G19" s="30">
        <v>2631093.8002028414</v>
      </c>
      <c r="H19" s="31">
        <v>2766904.6517809099</v>
      </c>
      <c r="I19" s="32">
        <f t="shared" si="4"/>
        <v>5397998.4519837517</v>
      </c>
      <c r="J19" s="33"/>
      <c r="K19" s="34">
        <f t="shared" si="5"/>
        <v>30.47819788020341</v>
      </c>
      <c r="L19" s="35">
        <f t="shared" si="0"/>
        <v>12.729615640563566</v>
      </c>
      <c r="M19" s="36">
        <f t="shared" si="8"/>
        <v>6.5249430959570738</v>
      </c>
      <c r="N19" s="37">
        <f t="shared" si="1"/>
        <v>17.748582239639848</v>
      </c>
    </row>
    <row r="20" spans="1:14" ht="16.5" customHeight="1" x14ac:dyDescent="0.2">
      <c r="A20" s="39" t="s">
        <v>12</v>
      </c>
      <c r="B20" s="40">
        <v>40187082.415256798</v>
      </c>
      <c r="C20" s="41"/>
      <c r="D20" s="252">
        <f t="shared" si="2"/>
        <v>33658855.384175703</v>
      </c>
      <c r="E20" s="42">
        <v>24348356.490906801</v>
      </c>
      <c r="F20" s="43">
        <v>9310498.8932689</v>
      </c>
      <c r="G20" s="44">
        <v>3416871.6707381834</v>
      </c>
      <c r="H20" s="45">
        <v>3111355.2425366598</v>
      </c>
      <c r="I20" s="46">
        <f t="shared" si="4"/>
        <v>6528226.9132748432</v>
      </c>
      <c r="J20" s="47"/>
      <c r="K20" s="48">
        <f t="shared" si="5"/>
        <v>39.412479967768604</v>
      </c>
      <c r="L20" s="49">
        <f t="shared" si="0"/>
        <v>16.244590353233605</v>
      </c>
      <c r="M20" s="50">
        <f t="shared" si="8"/>
        <v>7.7421774748083019</v>
      </c>
      <c r="N20" s="51">
        <f t="shared" si="1"/>
        <v>23.167889614534996</v>
      </c>
    </row>
    <row r="21" spans="1:14" s="205" customFormat="1" ht="16.5" customHeight="1" x14ac:dyDescent="0.2">
      <c r="A21" s="52" t="s">
        <v>26</v>
      </c>
      <c r="B21" s="53">
        <f t="shared" ref="B21:H21" si="9">SUM(B22:B23)</f>
        <v>82592121.219277725</v>
      </c>
      <c r="C21" s="54"/>
      <c r="D21" s="252">
        <f t="shared" si="2"/>
        <v>70665895.85401915</v>
      </c>
      <c r="E21" s="55">
        <f t="shared" si="9"/>
        <v>53829103.774867341</v>
      </c>
      <c r="F21" s="91">
        <f t="shared" si="9"/>
        <v>16836792.079151809</v>
      </c>
      <c r="G21" s="92">
        <f t="shared" si="9"/>
        <v>6047965.4709410192</v>
      </c>
      <c r="H21" s="93">
        <f t="shared" si="9"/>
        <v>5878259.8943175711</v>
      </c>
      <c r="I21" s="83"/>
      <c r="J21" s="217"/>
      <c r="K21" s="212">
        <f t="shared" si="5"/>
        <v>34.825376827465305</v>
      </c>
      <c r="L21" s="213">
        <f t="shared" si="0"/>
        <v>0</v>
      </c>
      <c r="M21" s="214">
        <f t="shared" si="8"/>
        <v>7.1172162762487972</v>
      </c>
      <c r="N21" s="215">
        <f t="shared" si="1"/>
        <v>20.385469982604047</v>
      </c>
    </row>
    <row r="22" spans="1:14" ht="16.5" customHeight="1" x14ac:dyDescent="0.2">
      <c r="A22" s="25" t="s">
        <v>0</v>
      </c>
      <c r="B22" s="26">
        <v>25699185.953201223</v>
      </c>
      <c r="C22" s="27"/>
      <c r="D22" s="251">
        <f t="shared" si="2"/>
        <v>20997007.56140748</v>
      </c>
      <c r="E22" s="28">
        <v>18386938.17594168</v>
      </c>
      <c r="F22" s="29">
        <v>2610069.3854658012</v>
      </c>
      <c r="G22" s="30">
        <v>984254.46789668489</v>
      </c>
      <c r="H22" s="31">
        <v>3414642.652434038</v>
      </c>
      <c r="I22" s="32">
        <f t="shared" si="4"/>
        <v>4398897.120330723</v>
      </c>
      <c r="J22" s="33"/>
      <c r="K22" s="34">
        <f t="shared" si="5"/>
        <v>27.273107088138918</v>
      </c>
      <c r="L22" s="35">
        <f t="shared" si="0"/>
        <v>17.116873384009946</v>
      </c>
      <c r="M22" s="36">
        <f t="shared" si="8"/>
        <v>13.286968150089177</v>
      </c>
      <c r="N22" s="37">
        <f t="shared" si="1"/>
        <v>10.156233704128974</v>
      </c>
    </row>
    <row r="23" spans="1:14" ht="16.5" customHeight="1" x14ac:dyDescent="0.2">
      <c r="A23" s="39" t="s">
        <v>1</v>
      </c>
      <c r="B23" s="40">
        <v>56892935.266076505</v>
      </c>
      <c r="C23" s="41"/>
      <c r="D23" s="252">
        <f t="shared" si="2"/>
        <v>49668888.292611673</v>
      </c>
      <c r="E23" s="42">
        <v>35442165.598925665</v>
      </c>
      <c r="F23" s="43">
        <v>14226722.693686007</v>
      </c>
      <c r="G23" s="44">
        <v>5063711.0030443342</v>
      </c>
      <c r="H23" s="45">
        <v>2463617.2418835331</v>
      </c>
      <c r="I23" s="46">
        <f t="shared" si="4"/>
        <v>7527328.2449278673</v>
      </c>
      <c r="J23" s="47"/>
      <c r="K23" s="48">
        <f t="shared" si="5"/>
        <v>38.23682296734151</v>
      </c>
      <c r="L23" s="49">
        <f t="shared" si="0"/>
        <v>13.2306906116271</v>
      </c>
      <c r="M23" s="50">
        <f t="shared" si="8"/>
        <v>4.3302691808072549</v>
      </c>
      <c r="N23" s="51">
        <f t="shared" si="1"/>
        <v>25.006132355714403</v>
      </c>
    </row>
    <row r="24" spans="1:14" x14ac:dyDescent="0.2">
      <c r="B24" s="56"/>
      <c r="C24" s="56"/>
      <c r="D24" s="252">
        <f t="shared" si="2"/>
        <v>0</v>
      </c>
      <c r="E24" s="56"/>
      <c r="F24" s="56"/>
      <c r="G24" s="56"/>
      <c r="H24" s="56"/>
    </row>
    <row r="25" spans="1:14" x14ac:dyDescent="0.2">
      <c r="D25" s="251">
        <f t="shared" si="2"/>
        <v>0</v>
      </c>
    </row>
    <row r="26" spans="1:14" x14ac:dyDescent="0.2">
      <c r="D26" s="252">
        <f t="shared" si="2"/>
        <v>0</v>
      </c>
    </row>
    <row r="27" spans="1:14" x14ac:dyDescent="0.2">
      <c r="D27" s="252">
        <f t="shared" si="2"/>
        <v>0</v>
      </c>
    </row>
  </sheetData>
  <mergeCells count="6">
    <mergeCell ref="A2:A3"/>
    <mergeCell ref="B2:B3"/>
    <mergeCell ref="I2:I3"/>
    <mergeCell ref="K2:M2"/>
    <mergeCell ref="N2:N3"/>
    <mergeCell ref="D2:D3"/>
  </mergeCells>
  <pageMargins left="0.7" right="0.7" top="0.75" bottom="0.75" header="0.3" footer="0.3"/>
  <pageSetup paperSize="9"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7"/>
  <sheetViews>
    <sheetView view="pageBreakPreview" zoomScale="90" zoomScaleNormal="93" zoomScaleSheetLayoutView="90" workbookViewId="0">
      <pane ySplit="4" topLeftCell="A5" activePane="bottomLeft" state="frozen"/>
      <selection activeCell="I4" sqref="I4"/>
      <selection pane="bottomLeft" activeCell="B33" sqref="B33"/>
    </sheetView>
  </sheetViews>
  <sheetFormatPr defaultColWidth="18.7109375" defaultRowHeight="11.25" x14ac:dyDescent="0.2"/>
  <cols>
    <col min="1" max="1" width="18.7109375" style="4"/>
    <col min="2" max="2" width="13.5703125" style="4" customWidth="1"/>
    <col min="3" max="3" width="2.7109375" style="4" customWidth="1"/>
    <col min="4" max="4" width="21.42578125" style="253" customWidth="1"/>
    <col min="5" max="5" width="12.42578125" style="4" customWidth="1"/>
    <col min="6" max="6" width="12.85546875" style="4" customWidth="1"/>
    <col min="7" max="8" width="12" style="4" customWidth="1"/>
    <col min="9" max="9" width="13.85546875" style="4" customWidth="1"/>
    <col min="10" max="10" width="2.5703125" style="4" customWidth="1"/>
    <col min="11" max="14" width="10.28515625" style="4" customWidth="1"/>
    <col min="15" max="16384" width="18.7109375" style="4"/>
  </cols>
  <sheetData>
    <row r="1" spans="1:14" ht="21.75" customHeight="1" x14ac:dyDescent="0.2">
      <c r="A1" s="1" t="s">
        <v>244</v>
      </c>
      <c r="B1" s="2"/>
      <c r="C1" s="2"/>
      <c r="D1" s="250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7.5" customHeight="1" x14ac:dyDescent="0.2">
      <c r="A2" s="282"/>
      <c r="B2" s="285" t="s">
        <v>278</v>
      </c>
      <c r="C2" s="5"/>
      <c r="D2" s="287" t="s">
        <v>279</v>
      </c>
      <c r="E2" s="6" t="s">
        <v>28</v>
      </c>
      <c r="F2" s="7" t="s">
        <v>29</v>
      </c>
      <c r="G2" s="8" t="s">
        <v>21</v>
      </c>
      <c r="H2" s="9" t="s">
        <v>24</v>
      </c>
      <c r="I2" s="274" t="s">
        <v>280</v>
      </c>
      <c r="J2" s="10"/>
      <c r="K2" s="276" t="s">
        <v>27</v>
      </c>
      <c r="L2" s="277"/>
      <c r="M2" s="278"/>
      <c r="N2" s="279" t="s">
        <v>25</v>
      </c>
    </row>
    <row r="3" spans="1:14" ht="30.75" customHeight="1" x14ac:dyDescent="0.2">
      <c r="A3" s="282"/>
      <c r="B3" s="286"/>
      <c r="C3" s="11"/>
      <c r="D3" s="288"/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83940087.911177799</v>
      </c>
      <c r="C4" s="19"/>
      <c r="D4" s="251">
        <f>E4+F4</f>
        <v>70354895.793885291</v>
      </c>
      <c r="E4" s="20">
        <v>52675979.344714597</v>
      </c>
      <c r="F4" s="21">
        <v>17678916.449170701</v>
      </c>
      <c r="G4" s="22">
        <v>7234750.5940159298</v>
      </c>
      <c r="H4" s="82">
        <v>6350441.03621417</v>
      </c>
      <c r="I4" s="83">
        <f>SUM(G4:H4)</f>
        <v>13585191.630230099</v>
      </c>
      <c r="J4" s="23"/>
      <c r="K4" s="78">
        <f>100*(F4+G4+H4)/B4</f>
        <v>37.245741406041041</v>
      </c>
      <c r="L4" s="79">
        <f t="shared" ref="L4:L23" si="0">100*I4/B4</f>
        <v>16.184390519825794</v>
      </c>
      <c r="M4" s="80">
        <f>100*H4/B4</f>
        <v>7.565444824091637</v>
      </c>
      <c r="N4" s="81">
        <f t="shared" ref="N4:N23" si="1">100*F4/B4</f>
        <v>21.061350886215244</v>
      </c>
    </row>
    <row r="5" spans="1:14" s="205" customFormat="1" ht="16.5" customHeight="1" x14ac:dyDescent="0.2">
      <c r="A5" s="210" t="s">
        <v>3</v>
      </c>
      <c r="B5" s="53">
        <f>SUM(B6:B10)</f>
        <v>83940087.623244807</v>
      </c>
      <c r="C5" s="216"/>
      <c r="D5" s="251">
        <f t="shared" ref="D5:D27" si="2">E5+F5</f>
        <v>70354895.605422109</v>
      </c>
      <c r="E5" s="94">
        <f>SUM(E6:E10)</f>
        <v>52675979.140523255</v>
      </c>
      <c r="F5" s="95">
        <f>SUM(F6:F10)</f>
        <v>17678916.464898862</v>
      </c>
      <c r="G5" s="96">
        <f>SUM(G6:G10)</f>
        <v>7234750.7448674357</v>
      </c>
      <c r="H5" s="82">
        <f>SUM(H6:H10)</f>
        <v>6350440.5085416194</v>
      </c>
      <c r="I5" s="82">
        <f>SUM(I6:I10)</f>
        <v>13585191.253409054</v>
      </c>
      <c r="J5" s="211"/>
      <c r="K5" s="212">
        <f>100*(F5+G5+H5)/B5</f>
        <v>37.245741103622841</v>
      </c>
      <c r="L5" s="213">
        <f t="shared" si="0"/>
        <v>16.184390126425154</v>
      </c>
      <c r="M5" s="214">
        <f t="shared" ref="M5:M17" si="3">100*H5/B5</f>
        <v>7.5654442214128057</v>
      </c>
      <c r="N5" s="215">
        <f t="shared" si="1"/>
        <v>21.061350977197684</v>
      </c>
    </row>
    <row r="6" spans="1:14" ht="16.5" customHeight="1" x14ac:dyDescent="0.2">
      <c r="A6" s="25" t="s">
        <v>10</v>
      </c>
      <c r="B6" s="26">
        <v>24856685.9069474</v>
      </c>
      <c r="C6" s="27"/>
      <c r="D6" s="252">
        <f t="shared" si="2"/>
        <v>20877465.299133327</v>
      </c>
      <c r="E6" s="28">
        <v>14818802.377421584</v>
      </c>
      <c r="F6" s="29">
        <v>6058662.9217117419</v>
      </c>
      <c r="G6" s="30">
        <v>2335945.2499218569</v>
      </c>
      <c r="H6" s="31">
        <v>1643275.4197798467</v>
      </c>
      <c r="I6" s="32">
        <f>SUM(G6:H6)</f>
        <v>3979220.6697017038</v>
      </c>
      <c r="J6" s="33"/>
      <c r="K6" s="34">
        <f>100*(F6+G6+H6)/B6</f>
        <v>40.383032673747849</v>
      </c>
      <c r="L6" s="35">
        <f t="shared" si="0"/>
        <v>16.008653303976935</v>
      </c>
      <c r="M6" s="36">
        <f t="shared" si="3"/>
        <v>6.6109996559137194</v>
      </c>
      <c r="N6" s="37">
        <f t="shared" si="1"/>
        <v>24.374379369770914</v>
      </c>
    </row>
    <row r="7" spans="1:14" ht="16.5" customHeight="1" x14ac:dyDescent="0.2">
      <c r="A7" s="25" t="s">
        <v>4</v>
      </c>
      <c r="B7" s="26">
        <v>664023.83642410196</v>
      </c>
      <c r="C7" s="27"/>
      <c r="D7" s="252">
        <f t="shared" si="2"/>
        <v>531127.63774585864</v>
      </c>
      <c r="E7" s="28">
        <v>467781.10174778779</v>
      </c>
      <c r="F7" s="29">
        <v>63346.535998070882</v>
      </c>
      <c r="G7" s="30">
        <v>71614.753960733855</v>
      </c>
      <c r="H7" s="31">
        <v>61281.098697928501</v>
      </c>
      <c r="I7" s="32">
        <f>SUM(G7:H7)</f>
        <v>132895.85265866236</v>
      </c>
      <c r="J7" s="33"/>
      <c r="K7" s="34">
        <f t="shared" ref="K7:K23" si="4">100*(F7+G7+H7)/B7</f>
        <v>29.553515686053803</v>
      </c>
      <c r="L7" s="35">
        <f t="shared" si="0"/>
        <v>20.013717184360804</v>
      </c>
      <c r="M7" s="36">
        <f t="shared" si="3"/>
        <v>9.2287498334305553</v>
      </c>
      <c r="N7" s="37">
        <f t="shared" si="1"/>
        <v>9.5397985016930047</v>
      </c>
    </row>
    <row r="8" spans="1:14" ht="16.5" customHeight="1" x14ac:dyDescent="0.2">
      <c r="A8" s="38" t="s">
        <v>5</v>
      </c>
      <c r="B8" s="26">
        <v>16472633.3011797</v>
      </c>
      <c r="C8" s="27"/>
      <c r="D8" s="252">
        <f t="shared" si="2"/>
        <v>14586998.232740611</v>
      </c>
      <c r="E8" s="28">
        <v>12032317.0063229</v>
      </c>
      <c r="F8" s="29">
        <v>2554681.2264177115</v>
      </c>
      <c r="G8" s="30">
        <v>1072542.6390043611</v>
      </c>
      <c r="H8" s="31">
        <v>813091.61418943014</v>
      </c>
      <c r="I8" s="32">
        <f>SUM(G8:H8)</f>
        <v>1885634.2531937913</v>
      </c>
      <c r="J8" s="33"/>
      <c r="K8" s="34">
        <f t="shared" si="4"/>
        <v>26.95571132087003</v>
      </c>
      <c r="L8" s="35">
        <f t="shared" si="0"/>
        <v>11.447072357634223</v>
      </c>
      <c r="M8" s="36">
        <f t="shared" si="3"/>
        <v>4.9360147787130062</v>
      </c>
      <c r="N8" s="37">
        <f t="shared" si="1"/>
        <v>15.508638963235805</v>
      </c>
    </row>
    <row r="9" spans="1:14" ht="16.5" customHeight="1" x14ac:dyDescent="0.2">
      <c r="A9" s="38" t="s">
        <v>6</v>
      </c>
      <c r="B9" s="26">
        <v>29359359.163061101</v>
      </c>
      <c r="C9" s="27"/>
      <c r="D9" s="252">
        <f t="shared" si="2"/>
        <v>25291364.270322327</v>
      </c>
      <c r="E9" s="28">
        <v>18627824.484978467</v>
      </c>
      <c r="F9" s="29">
        <v>6663539.7853438584</v>
      </c>
      <c r="G9" s="30">
        <v>2168505.2625214681</v>
      </c>
      <c r="H9" s="31">
        <v>1899489.7371386895</v>
      </c>
      <c r="I9" s="32">
        <f>SUM(G9:H9)</f>
        <v>4067994.9996601576</v>
      </c>
      <c r="J9" s="33"/>
      <c r="K9" s="34">
        <f t="shared" si="4"/>
        <v>36.552346818611937</v>
      </c>
      <c r="L9" s="35">
        <f t="shared" si="0"/>
        <v>13.855871230249344</v>
      </c>
      <c r="M9" s="36">
        <f t="shared" si="3"/>
        <v>6.4697929085882766</v>
      </c>
      <c r="N9" s="37">
        <f t="shared" si="1"/>
        <v>22.696475588362588</v>
      </c>
    </row>
    <row r="10" spans="1:14" s="205" customFormat="1" ht="16.5" customHeight="1" x14ac:dyDescent="0.2">
      <c r="A10" s="192" t="s">
        <v>13</v>
      </c>
      <c r="B10" s="193">
        <v>12587385.415632499</v>
      </c>
      <c r="C10" s="194"/>
      <c r="D10" s="251">
        <f t="shared" si="2"/>
        <v>9067940.165479986</v>
      </c>
      <c r="E10" s="195">
        <v>6729254.1700525098</v>
      </c>
      <c r="F10" s="196">
        <v>2338685.9954274762</v>
      </c>
      <c r="G10" s="197">
        <v>1586142.8394590158</v>
      </c>
      <c r="H10" s="198">
        <v>1933302.6387357244</v>
      </c>
      <c r="I10" s="199">
        <f>SUM(G10:H10)</f>
        <v>3519445.4781947401</v>
      </c>
      <c r="J10" s="200"/>
      <c r="K10" s="201">
        <f t="shared" si="4"/>
        <v>46.539700503226818</v>
      </c>
      <c r="L10" s="202">
        <f t="shared" si="0"/>
        <v>27.960099432753349</v>
      </c>
      <c r="M10" s="203">
        <f t="shared" si="3"/>
        <v>15.359048562497508</v>
      </c>
      <c r="N10" s="204">
        <f t="shared" si="1"/>
        <v>18.579601070473462</v>
      </c>
    </row>
    <row r="11" spans="1:14" s="205" customFormat="1" ht="16.5" customHeight="1" x14ac:dyDescent="0.2">
      <c r="A11" s="52" t="s">
        <v>11</v>
      </c>
      <c r="B11" s="53">
        <f>SUM(B12:B17)-B14</f>
        <v>83940087.564665467</v>
      </c>
      <c r="C11" s="53">
        <f t="shared" ref="C11:I11" si="5">SUM(C12:C17)-C14</f>
        <v>0</v>
      </c>
      <c r="D11" s="252">
        <f t="shared" si="2"/>
        <v>70354896.261065423</v>
      </c>
      <c r="E11" s="53">
        <f t="shared" si="5"/>
        <v>52675979.313806221</v>
      </c>
      <c r="F11" s="53">
        <f t="shared" si="5"/>
        <v>17678916.947259203</v>
      </c>
      <c r="G11" s="53">
        <f t="shared" si="5"/>
        <v>7234750.6494437587</v>
      </c>
      <c r="H11" s="53">
        <f t="shared" si="5"/>
        <v>6350441.0881550936</v>
      </c>
      <c r="I11" s="53">
        <f t="shared" si="5"/>
        <v>13585191.737598855</v>
      </c>
      <c r="J11" s="217"/>
      <c r="K11" s="212">
        <f t="shared" si="4"/>
        <v>37.245742281091772</v>
      </c>
      <c r="L11" s="213">
        <f t="shared" si="0"/>
        <v>16.184390714547614</v>
      </c>
      <c r="M11" s="214">
        <f t="shared" si="3"/>
        <v>7.5654449172010487</v>
      </c>
      <c r="N11" s="215">
        <f t="shared" si="1"/>
        <v>21.06135156654415</v>
      </c>
    </row>
    <row r="12" spans="1:14" ht="16.5" customHeight="1" x14ac:dyDescent="0.2">
      <c r="A12" s="25" t="s">
        <v>7</v>
      </c>
      <c r="B12" s="26">
        <v>16876495.809831399</v>
      </c>
      <c r="C12" s="27"/>
      <c r="D12" s="252">
        <f t="shared" si="2"/>
        <v>11899875.083805328</v>
      </c>
      <c r="E12" s="28">
        <v>5972815.5862071598</v>
      </c>
      <c r="F12" s="29">
        <v>5927059.4975981684</v>
      </c>
      <c r="G12" s="30">
        <v>2715890.2566699684</v>
      </c>
      <c r="H12" s="31">
        <v>2260730.1754848352</v>
      </c>
      <c r="I12" s="32">
        <f>SUM(G12:H12)</f>
        <v>4976620.4321548035</v>
      </c>
      <c r="J12" s="33"/>
      <c r="K12" s="34">
        <f t="shared" si="4"/>
        <v>64.608672633337989</v>
      </c>
      <c r="L12" s="35">
        <f t="shared" si="0"/>
        <v>29.488470167223188</v>
      </c>
      <c r="M12" s="36">
        <f t="shared" si="3"/>
        <v>13.395732152926245</v>
      </c>
      <c r="N12" s="37">
        <f t="shared" si="1"/>
        <v>35.120202466114804</v>
      </c>
    </row>
    <row r="13" spans="1:14" ht="16.5" customHeight="1" x14ac:dyDescent="0.2">
      <c r="A13" s="25" t="s">
        <v>14</v>
      </c>
      <c r="B13" s="26">
        <v>24902953.951253802</v>
      </c>
      <c r="C13" s="27"/>
      <c r="D13" s="252">
        <f t="shared" si="2"/>
        <v>20570975.890133921</v>
      </c>
      <c r="E13" s="28">
        <v>15040513.050009333</v>
      </c>
      <c r="F13" s="29">
        <v>5530462.8401245885</v>
      </c>
      <c r="G13" s="30">
        <v>2233639.7109756307</v>
      </c>
      <c r="H13" s="31">
        <v>2098338.6295899916</v>
      </c>
      <c r="I13" s="32">
        <f>SUM(G13:H13)</f>
        <v>4331978.3405656219</v>
      </c>
      <c r="J13" s="33"/>
      <c r="K13" s="34">
        <f t="shared" si="4"/>
        <v>39.603499247500558</v>
      </c>
      <c r="L13" s="35">
        <f t="shared" si="0"/>
        <v>17.395439709864288</v>
      </c>
      <c r="M13" s="36">
        <f t="shared" si="3"/>
        <v>8.4260631638213557</v>
      </c>
      <c r="N13" s="37">
        <f t="shared" si="1"/>
        <v>22.20805953763627</v>
      </c>
    </row>
    <row r="14" spans="1:14" s="205" customFormat="1" ht="16.5" customHeight="1" x14ac:dyDescent="0.2">
      <c r="A14" s="210" t="s">
        <v>265</v>
      </c>
      <c r="B14" s="193">
        <f>SUM(B12:B13)</f>
        <v>41779449.761085197</v>
      </c>
      <c r="C14" s="193"/>
      <c r="D14" s="252">
        <f t="shared" si="2"/>
        <v>32470850.973939247</v>
      </c>
      <c r="E14" s="193">
        <f t="shared" ref="E14:I14" si="6">SUM(E12:E13)</f>
        <v>21013328.636216491</v>
      </c>
      <c r="F14" s="193">
        <f t="shared" si="6"/>
        <v>11457522.337722756</v>
      </c>
      <c r="G14" s="193">
        <f t="shared" si="6"/>
        <v>4949529.9676455986</v>
      </c>
      <c r="H14" s="193">
        <f t="shared" si="6"/>
        <v>4359068.8050748268</v>
      </c>
      <c r="I14" s="193">
        <f t="shared" si="6"/>
        <v>9308598.7727204263</v>
      </c>
      <c r="J14" s="211"/>
      <c r="K14" s="212">
        <f t="shared" si="4"/>
        <v>49.704151752102426</v>
      </c>
      <c r="L14" s="213">
        <f t="shared" si="0"/>
        <v>22.28032878831921</v>
      </c>
      <c r="M14" s="214">
        <f t="shared" si="3"/>
        <v>10.433523729972654</v>
      </c>
      <c r="N14" s="215">
        <f t="shared" si="1"/>
        <v>27.423822963783223</v>
      </c>
    </row>
    <row r="15" spans="1:14" ht="16.5" customHeight="1" x14ac:dyDescent="0.2">
      <c r="A15" s="38" t="s">
        <v>15</v>
      </c>
      <c r="B15" s="26">
        <v>20170521.435929701</v>
      </c>
      <c r="C15" s="27"/>
      <c r="D15" s="251">
        <f t="shared" si="2"/>
        <v>18174112.740031838</v>
      </c>
      <c r="E15" s="28">
        <v>14820534.526359167</v>
      </c>
      <c r="F15" s="29">
        <v>3353578.2136726715</v>
      </c>
      <c r="G15" s="30">
        <v>1091467.5046699799</v>
      </c>
      <c r="H15" s="31">
        <v>904941.27757059038</v>
      </c>
      <c r="I15" s="32">
        <f>SUM(G15:H15)</f>
        <v>1996408.7822405703</v>
      </c>
      <c r="J15" s="33"/>
      <c r="K15" s="34">
        <f t="shared" si="4"/>
        <v>26.523791231213899</v>
      </c>
      <c r="L15" s="35">
        <f t="shared" si="0"/>
        <v>9.8976557873430675</v>
      </c>
      <c r="M15" s="36">
        <f t="shared" si="3"/>
        <v>4.4864545542120728</v>
      </c>
      <c r="N15" s="37">
        <f t="shared" si="1"/>
        <v>16.62613544387083</v>
      </c>
    </row>
    <row r="16" spans="1:14" ht="16.5" customHeight="1" x14ac:dyDescent="0.2">
      <c r="A16" s="38" t="s">
        <v>16</v>
      </c>
      <c r="B16" s="26">
        <v>13982860.460109301</v>
      </c>
      <c r="C16" s="27"/>
      <c r="D16" s="252">
        <f t="shared" si="2"/>
        <v>12569194.673875501</v>
      </c>
      <c r="E16" s="28">
        <v>10931818.281673804</v>
      </c>
      <c r="F16" s="29">
        <v>1637376.3922016982</v>
      </c>
      <c r="G16" s="30">
        <v>740188.87859494681</v>
      </c>
      <c r="H16" s="31">
        <v>673477.40732574288</v>
      </c>
      <c r="I16" s="32">
        <f>SUM(G16:H16)</f>
        <v>1413666.2859206898</v>
      </c>
      <c r="J16" s="33"/>
      <c r="K16" s="34">
        <f t="shared" si="4"/>
        <v>21.819875030767047</v>
      </c>
      <c r="L16" s="35">
        <f t="shared" si="0"/>
        <v>10.109993516374113</v>
      </c>
      <c r="M16" s="36">
        <f t="shared" si="3"/>
        <v>4.8164494614464486</v>
      </c>
      <c r="N16" s="37">
        <f t="shared" si="1"/>
        <v>11.709881514392936</v>
      </c>
    </row>
    <row r="17" spans="1:14" ht="16.5" customHeight="1" x14ac:dyDescent="0.2">
      <c r="A17" s="39" t="s">
        <v>17</v>
      </c>
      <c r="B17" s="40">
        <v>8007255.9075412601</v>
      </c>
      <c r="C17" s="41"/>
      <c r="D17" s="252">
        <f t="shared" si="2"/>
        <v>7140737.8732188242</v>
      </c>
      <c r="E17" s="42">
        <v>5910297.8695567502</v>
      </c>
      <c r="F17" s="43">
        <v>1230440.0036620742</v>
      </c>
      <c r="G17" s="44">
        <v>453564.29853323498</v>
      </c>
      <c r="H17" s="45">
        <v>412953.59818393452</v>
      </c>
      <c r="I17" s="46">
        <f>SUM(G17:H17)</f>
        <v>866517.89671716955</v>
      </c>
      <c r="J17" s="47"/>
      <c r="K17" s="48">
        <f t="shared" si="4"/>
        <v>26.18822134065082</v>
      </c>
      <c r="L17" s="49">
        <f t="shared" si="0"/>
        <v>10.821658589693383</v>
      </c>
      <c r="M17" s="50">
        <f t="shared" si="3"/>
        <v>5.1572424180300454</v>
      </c>
      <c r="N17" s="51">
        <f t="shared" si="1"/>
        <v>15.366562750957439</v>
      </c>
    </row>
    <row r="18" spans="1:14" s="205" customFormat="1" ht="16.5" customHeight="1" x14ac:dyDescent="0.2">
      <c r="A18" s="52" t="s">
        <v>8</v>
      </c>
      <c r="B18" s="53">
        <f>SUM(B19:B20)</f>
        <v>83940088.052015096</v>
      </c>
      <c r="C18" s="54"/>
      <c r="D18" s="251">
        <f t="shared" si="2"/>
        <v>70454895.862679109</v>
      </c>
      <c r="E18" s="55">
        <f>SUM(E19:E20)</f>
        <v>52675979.4135084</v>
      </c>
      <c r="F18" s="91">
        <f>SUM(F19:F20)</f>
        <v>17778916.449170705</v>
      </c>
      <c r="G18" s="92">
        <f>SUM(G19:G20)</f>
        <v>7234750.6494437847</v>
      </c>
      <c r="H18" s="93">
        <f>SUM(H19:H20)</f>
        <v>6250441.3431954402</v>
      </c>
      <c r="I18" s="83">
        <f>SUM(I19:I20)</f>
        <v>13485191.992639225</v>
      </c>
      <c r="J18" s="217"/>
      <c r="K18" s="212">
        <f t="shared" si="4"/>
        <v>37.245741775296352</v>
      </c>
      <c r="L18" s="213">
        <f t="shared" si="0"/>
        <v>16.065258335543877</v>
      </c>
      <c r="M18" s="214">
        <f t="shared" ref="M18:M23" si="7">100*H18/B18</f>
        <v>7.4463125882382135</v>
      </c>
      <c r="N18" s="215">
        <f t="shared" si="1"/>
        <v>21.180483439752475</v>
      </c>
    </row>
    <row r="19" spans="1:14" ht="16.5" customHeight="1" x14ac:dyDescent="0.2">
      <c r="A19" s="25" t="s">
        <v>9</v>
      </c>
      <c r="B19" s="26">
        <v>42421909.641256176</v>
      </c>
      <c r="C19" s="27"/>
      <c r="D19" s="252">
        <f t="shared" si="2"/>
        <v>36494805.027421303</v>
      </c>
      <c r="E19" s="28">
        <v>27832574.756567199</v>
      </c>
      <c r="F19" s="29">
        <v>8662230.2708541043</v>
      </c>
      <c r="G19" s="30">
        <v>3181522.3213626798</v>
      </c>
      <c r="H19" s="31">
        <v>2745582.2147509898</v>
      </c>
      <c r="I19" s="32">
        <f>SUM(G19:H19)</f>
        <v>5927104.5361136701</v>
      </c>
      <c r="J19" s="33"/>
      <c r="K19" s="34">
        <f t="shared" si="4"/>
        <v>34.391037391629695</v>
      </c>
      <c r="L19" s="35">
        <f t="shared" si="0"/>
        <v>13.971800388612019</v>
      </c>
      <c r="M19" s="36">
        <f t="shared" si="7"/>
        <v>6.4720853869361283</v>
      </c>
      <c r="N19" s="37">
        <f t="shared" si="1"/>
        <v>20.419237003017678</v>
      </c>
    </row>
    <row r="20" spans="1:14" ht="16.5" customHeight="1" x14ac:dyDescent="0.2">
      <c r="A20" s="39" t="s">
        <v>12</v>
      </c>
      <c r="B20" s="40">
        <v>41518178.410758927</v>
      </c>
      <c r="C20" s="41"/>
      <c r="D20" s="252">
        <f t="shared" si="2"/>
        <v>33960090.835257798</v>
      </c>
      <c r="E20" s="42">
        <v>24843404.656941202</v>
      </c>
      <c r="F20" s="43">
        <v>9116686.1783166006</v>
      </c>
      <c r="G20" s="44">
        <v>4053228.3280811054</v>
      </c>
      <c r="H20" s="45">
        <v>3504859.12844445</v>
      </c>
      <c r="I20" s="46">
        <f>SUM(G20:H20)</f>
        <v>7558087.4565255549</v>
      </c>
      <c r="J20" s="47"/>
      <c r="K20" s="48">
        <f t="shared" si="4"/>
        <v>40.16258485589313</v>
      </c>
      <c r="L20" s="49">
        <f t="shared" si="0"/>
        <v>18.204284835788869</v>
      </c>
      <c r="M20" s="50">
        <f t="shared" si="7"/>
        <v>8.4417459113191935</v>
      </c>
      <c r="N20" s="51">
        <f t="shared" si="1"/>
        <v>21.958300020104261</v>
      </c>
    </row>
    <row r="21" spans="1:14" s="205" customFormat="1" ht="16.5" customHeight="1" x14ac:dyDescent="0.2">
      <c r="A21" s="52" t="s">
        <v>26</v>
      </c>
      <c r="B21" s="53">
        <f>SUM(B22:B23)</f>
        <v>83940088.252696902</v>
      </c>
      <c r="C21" s="54"/>
      <c r="D21" s="252">
        <f t="shared" si="2"/>
        <v>70354895.226813629</v>
      </c>
      <c r="E21" s="55">
        <f>SUM(E22:E23)</f>
        <v>52675979.107892305</v>
      </c>
      <c r="F21" s="91">
        <f>SUM(F22:F23)</f>
        <v>17678916.118921328</v>
      </c>
      <c r="G21" s="92">
        <f>SUM(G22:G23)</f>
        <v>7236751.4150154395</v>
      </c>
      <c r="H21" s="93">
        <f>SUM(H22:H23)</f>
        <v>6348440.5825887397</v>
      </c>
      <c r="I21" s="83">
        <f>SUM(I22:I23)</f>
        <v>13585191.997604178</v>
      </c>
      <c r="J21" s="217"/>
      <c r="K21" s="212">
        <f t="shared" si="4"/>
        <v>37.245741298730437</v>
      </c>
      <c r="L21" s="213">
        <f t="shared" si="0"/>
        <v>16.184390891640149</v>
      </c>
      <c r="M21" s="214">
        <f t="shared" si="7"/>
        <v>7.5630616011233123</v>
      </c>
      <c r="N21" s="215">
        <f t="shared" si="1"/>
        <v>21.061350407090291</v>
      </c>
    </row>
    <row r="22" spans="1:14" ht="16.5" customHeight="1" x14ac:dyDescent="0.2">
      <c r="A22" s="25" t="s">
        <v>0</v>
      </c>
      <c r="B22" s="26">
        <v>25537518.849876799</v>
      </c>
      <c r="C22" s="27"/>
      <c r="D22" s="251">
        <f t="shared" si="2"/>
        <v>20359204.929933731</v>
      </c>
      <c r="E22" s="28">
        <v>18116884.0537658</v>
      </c>
      <c r="F22" s="29">
        <v>2242320.8761679302</v>
      </c>
      <c r="G22" s="30">
        <v>1455530.32125868</v>
      </c>
      <c r="H22" s="31">
        <v>3722782.8109140391</v>
      </c>
      <c r="I22" s="32">
        <f>SUM(G22:H22)</f>
        <v>5178313.1321727186</v>
      </c>
      <c r="J22" s="33"/>
      <c r="K22" s="34">
        <f t="shared" si="4"/>
        <v>29.057772025399597</v>
      </c>
      <c r="L22" s="35">
        <f t="shared" si="0"/>
        <v>20.277275809813844</v>
      </c>
      <c r="M22" s="36">
        <f t="shared" si="7"/>
        <v>14.577699708411567</v>
      </c>
      <c r="N22" s="37">
        <f t="shared" si="1"/>
        <v>8.7804962155857513</v>
      </c>
    </row>
    <row r="23" spans="1:14" ht="16.5" customHeight="1" x14ac:dyDescent="0.2">
      <c r="A23" s="39" t="s">
        <v>1</v>
      </c>
      <c r="B23" s="40">
        <v>58402569.402820103</v>
      </c>
      <c r="C23" s="41"/>
      <c r="D23" s="252">
        <f t="shared" si="2"/>
        <v>49995690.296879902</v>
      </c>
      <c r="E23" s="42">
        <v>34559095.054126501</v>
      </c>
      <c r="F23" s="43">
        <v>15436595.2427534</v>
      </c>
      <c r="G23" s="44">
        <v>5781221.0937567595</v>
      </c>
      <c r="H23" s="45">
        <v>2625657.7716747001</v>
      </c>
      <c r="I23" s="46">
        <f>SUM(G23:H23)</f>
        <v>8406878.8654314596</v>
      </c>
      <c r="J23" s="47"/>
      <c r="K23" s="48">
        <f t="shared" si="4"/>
        <v>40.826070414349822</v>
      </c>
      <c r="L23" s="49">
        <f t="shared" si="0"/>
        <v>14.394707204483909</v>
      </c>
      <c r="M23" s="50">
        <f t="shared" si="7"/>
        <v>4.4957915354113069</v>
      </c>
      <c r="N23" s="51">
        <f t="shared" si="1"/>
        <v>26.431363209865911</v>
      </c>
    </row>
    <row r="24" spans="1:14" x14ac:dyDescent="0.2">
      <c r="B24" s="56"/>
      <c r="C24" s="56"/>
      <c r="D24" s="252">
        <f t="shared" si="2"/>
        <v>0</v>
      </c>
      <c r="E24" s="56"/>
      <c r="F24" s="56"/>
      <c r="G24" s="56"/>
      <c r="H24" s="56"/>
    </row>
    <row r="25" spans="1:14" x14ac:dyDescent="0.2">
      <c r="B25" s="87"/>
      <c r="C25" s="87"/>
      <c r="D25" s="251">
        <f t="shared" si="2"/>
        <v>0</v>
      </c>
      <c r="E25" s="87"/>
      <c r="F25" s="87"/>
      <c r="G25" s="87"/>
      <c r="H25" s="87"/>
    </row>
    <row r="26" spans="1:14" x14ac:dyDescent="0.2">
      <c r="D26" s="252">
        <f t="shared" si="2"/>
        <v>0</v>
      </c>
    </row>
    <row r="27" spans="1:14" x14ac:dyDescent="0.2">
      <c r="D27" s="252">
        <f t="shared" si="2"/>
        <v>0</v>
      </c>
    </row>
  </sheetData>
  <mergeCells count="6">
    <mergeCell ref="A2:A3"/>
    <mergeCell ref="B2:B3"/>
    <mergeCell ref="I2:I3"/>
    <mergeCell ref="K2:M2"/>
    <mergeCell ref="N2:N3"/>
    <mergeCell ref="D2:D3"/>
  </mergeCells>
  <pageMargins left="0.7" right="0.7" top="0.75" bottom="0.75" header="0.3" footer="0.3"/>
  <pageSetup paperSize="9"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7"/>
  <sheetViews>
    <sheetView view="pageBreakPreview" zoomScale="90" zoomScaleNormal="93" zoomScaleSheetLayoutView="90" workbookViewId="0">
      <pane ySplit="4" topLeftCell="A5" activePane="bottomLeft" state="frozen"/>
      <selection activeCell="I4" sqref="I4"/>
      <selection pane="bottomLeft" activeCell="I4" sqref="I4"/>
    </sheetView>
  </sheetViews>
  <sheetFormatPr defaultColWidth="18.7109375" defaultRowHeight="11.25" x14ac:dyDescent="0.2"/>
  <cols>
    <col min="1" max="1" width="18.7109375" style="4"/>
    <col min="2" max="2" width="13.5703125" style="4" customWidth="1"/>
    <col min="3" max="3" width="2.7109375" style="4" customWidth="1"/>
    <col min="4" max="4" width="21.42578125" style="253" customWidth="1"/>
    <col min="5" max="5" width="12.140625" style="4" customWidth="1"/>
    <col min="6" max="6" width="12.85546875" style="4" customWidth="1"/>
    <col min="7" max="7" width="12" style="4" customWidth="1"/>
    <col min="8" max="8" width="12.42578125" style="4" customWidth="1"/>
    <col min="9" max="9" width="12.5703125" style="4" customWidth="1"/>
    <col min="10" max="10" width="2.5703125" style="4" customWidth="1"/>
    <col min="11" max="14" width="10.28515625" style="4" customWidth="1"/>
    <col min="15" max="16384" width="18.7109375" style="4"/>
  </cols>
  <sheetData>
    <row r="1" spans="1:14" ht="21.75" customHeight="1" x14ac:dyDescent="0.2">
      <c r="A1" s="1" t="s">
        <v>242</v>
      </c>
      <c r="B1" s="2"/>
      <c r="C1" s="2"/>
      <c r="D1" s="250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7.5" customHeight="1" x14ac:dyDescent="0.2">
      <c r="A2" s="282"/>
      <c r="B2" s="285" t="s">
        <v>278</v>
      </c>
      <c r="C2" s="5"/>
      <c r="D2" s="287" t="s">
        <v>279</v>
      </c>
      <c r="E2" s="6" t="s">
        <v>28</v>
      </c>
      <c r="F2" s="7" t="s">
        <v>29</v>
      </c>
      <c r="G2" s="8" t="s">
        <v>21</v>
      </c>
      <c r="H2" s="9" t="s">
        <v>24</v>
      </c>
      <c r="I2" s="274" t="s">
        <v>280</v>
      </c>
      <c r="J2" s="10"/>
      <c r="K2" s="276" t="s">
        <v>27</v>
      </c>
      <c r="L2" s="277"/>
      <c r="M2" s="278"/>
      <c r="N2" s="279" t="s">
        <v>25</v>
      </c>
    </row>
    <row r="3" spans="1:14" ht="30.75" customHeight="1" x14ac:dyDescent="0.2">
      <c r="A3" s="282"/>
      <c r="B3" s="286"/>
      <c r="C3" s="11"/>
      <c r="D3" s="288"/>
      <c r="E3" s="6" t="s">
        <v>22</v>
      </c>
      <c r="F3" s="12" t="s">
        <v>20</v>
      </c>
      <c r="G3" s="13" t="s">
        <v>23</v>
      </c>
      <c r="H3" s="97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85088054.603077799</v>
      </c>
      <c r="C4" s="19"/>
      <c r="D4" s="251">
        <f>E4+F4</f>
        <v>69090006.515289307</v>
      </c>
      <c r="E4" s="20">
        <v>51060935.741237603</v>
      </c>
      <c r="F4" s="21">
        <v>18029070.7740517</v>
      </c>
      <c r="G4" s="22">
        <v>8461422.1025123596</v>
      </c>
      <c r="H4" s="82">
        <v>7536626.1478461996</v>
      </c>
      <c r="I4" s="83">
        <f>SUM(G4:H4)</f>
        <v>15998048.250358559</v>
      </c>
      <c r="J4" s="23"/>
      <c r="K4" s="78">
        <f>100*(F4+G4+H4)/B4</f>
        <v>39.990477139407339</v>
      </c>
      <c r="L4" s="79">
        <f t="shared" ref="L4:L23" si="0">100*I4/B4</f>
        <v>18.801755810479982</v>
      </c>
      <c r="M4" s="80">
        <f>100*H4/B4</f>
        <v>8.8574432486479537</v>
      </c>
      <c r="N4" s="81">
        <f t="shared" ref="N4:N23" si="1">100*F4/B4</f>
        <v>21.188721328927354</v>
      </c>
    </row>
    <row r="5" spans="1:14" s="205" customFormat="1" ht="16.5" customHeight="1" x14ac:dyDescent="0.2">
      <c r="A5" s="210" t="s">
        <v>3</v>
      </c>
      <c r="B5" s="53">
        <f>SUM(B6:B10)</f>
        <v>85088054.81804508</v>
      </c>
      <c r="C5" s="216"/>
      <c r="D5" s="251">
        <f t="shared" ref="D5:D27" si="2">E5+F5</f>
        <v>69090006.721134096</v>
      </c>
      <c r="E5" s="94">
        <f>SUM(E6:E10)</f>
        <v>51060935.931042723</v>
      </c>
      <c r="F5" s="95">
        <f>SUM(F6:F10)</f>
        <v>18029070.790091373</v>
      </c>
      <c r="G5" s="96">
        <f>SUM(G6:G10)</f>
        <v>8461422.2789411452</v>
      </c>
      <c r="H5" s="82">
        <f>SUM(H6:H10)</f>
        <v>7536625.5216108374</v>
      </c>
      <c r="I5" s="82">
        <f>SUM(I6:I10)</f>
        <v>15998047.800551983</v>
      </c>
      <c r="J5" s="211"/>
      <c r="K5" s="212">
        <f>100*(F5+G5+H5)/B5</f>
        <v>39.99047652858912</v>
      </c>
      <c r="L5" s="213">
        <f t="shared" si="0"/>
        <v>18.801755234342473</v>
      </c>
      <c r="M5" s="214">
        <f t="shared" ref="M5:M17" si="3">100*H5/B5</f>
        <v>8.8574424902853757</v>
      </c>
      <c r="N5" s="215">
        <f t="shared" si="1"/>
        <v>21.188721294246644</v>
      </c>
    </row>
    <row r="6" spans="1:14" ht="16.5" customHeight="1" x14ac:dyDescent="0.2">
      <c r="A6" s="25" t="s">
        <v>10</v>
      </c>
      <c r="B6" s="26">
        <v>25225351.087858673</v>
      </c>
      <c r="C6" s="27"/>
      <c r="D6" s="252">
        <f t="shared" si="2"/>
        <v>20543121.192483701</v>
      </c>
      <c r="E6" s="28">
        <v>14364458.437573301</v>
      </c>
      <c r="F6" s="29">
        <v>6178662.7549104001</v>
      </c>
      <c r="G6" s="30">
        <v>2732011.0777966701</v>
      </c>
      <c r="H6" s="31">
        <v>1950219.27236237</v>
      </c>
      <c r="I6" s="32">
        <f>SUM(G6:H6)</f>
        <v>4682230.3501590397</v>
      </c>
      <c r="J6" s="33"/>
      <c r="K6" s="34">
        <f>100*(F6+G6+H6)/B6</f>
        <v>43.055468553208541</v>
      </c>
      <c r="L6" s="35">
        <f t="shared" si="0"/>
        <v>18.561606273986271</v>
      </c>
      <c r="M6" s="36">
        <f t="shared" si="3"/>
        <v>7.7311878259686093</v>
      </c>
      <c r="N6" s="37">
        <f t="shared" si="1"/>
        <v>24.49386227922227</v>
      </c>
    </row>
    <row r="7" spans="1:14" ht="16.5" customHeight="1" x14ac:dyDescent="0.2">
      <c r="A7" s="25" t="s">
        <v>4</v>
      </c>
      <c r="B7" s="26">
        <v>674525</v>
      </c>
      <c r="C7" s="27"/>
      <c r="D7" s="252">
        <f t="shared" si="2"/>
        <v>518040.14818166505</v>
      </c>
      <c r="E7" s="28">
        <v>453438.95024717244</v>
      </c>
      <c r="F7" s="29">
        <v>64601.1979344926</v>
      </c>
      <c r="G7" s="30">
        <v>83757.228967996096</v>
      </c>
      <c r="H7" s="31">
        <v>72727.662249248475</v>
      </c>
      <c r="I7" s="32">
        <f t="shared" ref="I7:I23" si="4">SUM(G7:H7)</f>
        <v>156484.89121724456</v>
      </c>
      <c r="J7" s="33"/>
      <c r="K7" s="34">
        <f t="shared" ref="K7:K23" si="5">100*(F7+G7+H7)/B7</f>
        <v>32.776559675584622</v>
      </c>
      <c r="L7" s="35">
        <f t="shared" si="0"/>
        <v>23.199272260812361</v>
      </c>
      <c r="M7" s="36">
        <f t="shared" si="3"/>
        <v>10.782055854008151</v>
      </c>
      <c r="N7" s="37">
        <f t="shared" si="1"/>
        <v>9.5772874147722629</v>
      </c>
    </row>
    <row r="8" spans="1:14" ht="16.5" customHeight="1" x14ac:dyDescent="0.2">
      <c r="A8" s="38" t="s">
        <v>5</v>
      </c>
      <c r="B8" s="26">
        <v>16488049.757641001</v>
      </c>
      <c r="C8" s="27"/>
      <c r="D8" s="252">
        <f t="shared" si="2"/>
        <v>14268687.061237469</v>
      </c>
      <c r="E8" s="28">
        <v>11663406.9939522</v>
      </c>
      <c r="F8" s="29">
        <v>2605280.06728527</v>
      </c>
      <c r="G8" s="30">
        <v>1254395.1410107799</v>
      </c>
      <c r="H8" s="31">
        <v>964967.23379510897</v>
      </c>
      <c r="I8" s="32">
        <f t="shared" si="4"/>
        <v>2219362.3748058891</v>
      </c>
      <c r="J8" s="33"/>
      <c r="K8" s="34">
        <f t="shared" si="5"/>
        <v>29.261450038111942</v>
      </c>
      <c r="L8" s="35">
        <f t="shared" si="0"/>
        <v>13.460429871503617</v>
      </c>
      <c r="M8" s="36">
        <f t="shared" si="3"/>
        <v>5.852524998281968</v>
      </c>
      <c r="N8" s="37">
        <f t="shared" si="1"/>
        <v>15.801020166608328</v>
      </c>
    </row>
    <row r="9" spans="1:14" ht="16.5" customHeight="1" x14ac:dyDescent="0.2">
      <c r="A9" s="38" t="s">
        <v>6</v>
      </c>
      <c r="B9" s="26">
        <v>29642688.919797201</v>
      </c>
      <c r="C9" s="27"/>
      <c r="D9" s="252">
        <f t="shared" si="2"/>
        <v>24852216.07130361</v>
      </c>
      <c r="E9" s="28">
        <v>18056696.0663822</v>
      </c>
      <c r="F9" s="29">
        <v>6795520.0049214102</v>
      </c>
      <c r="G9" s="30">
        <v>2536181.1881794799</v>
      </c>
      <c r="H9" s="31">
        <v>2254291.3065167698</v>
      </c>
      <c r="I9" s="32">
        <f t="shared" si="4"/>
        <v>4790472.4946962502</v>
      </c>
      <c r="J9" s="33"/>
      <c r="K9" s="34">
        <f t="shared" si="5"/>
        <v>39.085497712320645</v>
      </c>
      <c r="L9" s="35">
        <f t="shared" si="0"/>
        <v>16.16072181460191</v>
      </c>
      <c r="M9" s="36">
        <f t="shared" si="3"/>
        <v>7.6048813001279925</v>
      </c>
      <c r="N9" s="37">
        <f t="shared" si="1"/>
        <v>22.924775897718732</v>
      </c>
    </row>
    <row r="10" spans="1:14" s="205" customFormat="1" ht="16.5" customHeight="1" x14ac:dyDescent="0.2">
      <c r="A10" s="192" t="s">
        <v>13</v>
      </c>
      <c r="B10" s="193">
        <v>13057440.0527482</v>
      </c>
      <c r="C10" s="194"/>
      <c r="D10" s="251">
        <f t="shared" si="2"/>
        <v>8907942.2479276508</v>
      </c>
      <c r="E10" s="195">
        <v>6522935.4828878501</v>
      </c>
      <c r="F10" s="196">
        <v>2385006.7650398002</v>
      </c>
      <c r="G10" s="197">
        <v>1855077.6429862201</v>
      </c>
      <c r="H10" s="198">
        <v>2294420.0466873399</v>
      </c>
      <c r="I10" s="199">
        <f t="shared" si="4"/>
        <v>4149497.6896735597</v>
      </c>
      <c r="J10" s="200"/>
      <c r="K10" s="201">
        <f t="shared" si="5"/>
        <v>50.044299865179482</v>
      </c>
      <c r="L10" s="202">
        <f t="shared" si="0"/>
        <v>31.778799465368518</v>
      </c>
      <c r="M10" s="203">
        <f t="shared" si="3"/>
        <v>17.57174482454877</v>
      </c>
      <c r="N10" s="204">
        <f t="shared" si="1"/>
        <v>18.265500399810971</v>
      </c>
    </row>
    <row r="11" spans="1:14" s="205" customFormat="1" ht="16.5" customHeight="1" x14ac:dyDescent="0.2">
      <c r="A11" s="52" t="s">
        <v>11</v>
      </c>
      <c r="B11" s="53">
        <f>SUM(B12:B17)-B14</f>
        <v>85088055.468237892</v>
      </c>
      <c r="C11" s="53">
        <f t="shared" ref="C11:I11" si="6">SUM(C12:C17)-C14</f>
        <v>0</v>
      </c>
      <c r="D11" s="252">
        <f t="shared" si="2"/>
        <v>69090007.28408438</v>
      </c>
      <c r="E11" s="53">
        <f t="shared" si="6"/>
        <v>51060936.002078876</v>
      </c>
      <c r="F11" s="53">
        <f t="shared" si="6"/>
        <v>18029071.2820055</v>
      </c>
      <c r="G11" s="53">
        <f t="shared" si="6"/>
        <v>8461421.8164723217</v>
      </c>
      <c r="H11" s="53">
        <f t="shared" si="6"/>
        <v>7536626.2094890587</v>
      </c>
      <c r="I11" s="53">
        <f t="shared" si="6"/>
        <v>15998048.02596138</v>
      </c>
      <c r="J11" s="217"/>
      <c r="K11" s="212">
        <f t="shared" si="5"/>
        <v>39.990477066042132</v>
      </c>
      <c r="L11" s="213">
        <f t="shared" si="0"/>
        <v>18.801755355583619</v>
      </c>
      <c r="M11" s="214">
        <f t="shared" si="3"/>
        <v>8.8574432310330202</v>
      </c>
      <c r="N11" s="215">
        <f t="shared" si="1"/>
        <v>21.188721710458509</v>
      </c>
    </row>
    <row r="12" spans="1:14" ht="16.5" customHeight="1" x14ac:dyDescent="0.2">
      <c r="A12" s="25" t="s">
        <v>7</v>
      </c>
      <c r="B12" s="26">
        <v>17693526.1683341</v>
      </c>
      <c r="C12" s="27"/>
      <c r="D12" s="252">
        <f t="shared" si="2"/>
        <v>11834142.320112361</v>
      </c>
      <c r="E12" s="28">
        <v>5789689.5692071803</v>
      </c>
      <c r="F12" s="29">
        <v>6044452.7509051803</v>
      </c>
      <c r="G12" s="30">
        <v>3176376.7868919899</v>
      </c>
      <c r="H12" s="31">
        <v>2683007.0630718502</v>
      </c>
      <c r="I12" s="32">
        <f t="shared" si="4"/>
        <v>5859383.8499638401</v>
      </c>
      <c r="J12" s="33"/>
      <c r="K12" s="34">
        <f t="shared" si="5"/>
        <v>67.277921244286404</v>
      </c>
      <c r="L12" s="35">
        <f t="shared" si="0"/>
        <v>33.11597583329835</v>
      </c>
      <c r="M12" s="36">
        <f t="shared" si="3"/>
        <v>15.163778195177381</v>
      </c>
      <c r="N12" s="37">
        <f t="shared" si="1"/>
        <v>34.161945410988046</v>
      </c>
    </row>
    <row r="13" spans="1:14" ht="16.5" customHeight="1" x14ac:dyDescent="0.2">
      <c r="A13" s="25" t="s">
        <v>14</v>
      </c>
      <c r="B13" s="26">
        <v>25322014.163415901</v>
      </c>
      <c r="C13" s="27"/>
      <c r="D13" s="252">
        <f t="shared" si="2"/>
        <v>20219372.441070478</v>
      </c>
      <c r="E13" s="28">
        <v>14579371.469034299</v>
      </c>
      <c r="F13" s="29">
        <v>5640000.9720361801</v>
      </c>
      <c r="G13" s="30">
        <v>2612359.3583351802</v>
      </c>
      <c r="H13" s="31">
        <v>2490282.7524293466</v>
      </c>
      <c r="I13" s="32">
        <f t="shared" si="4"/>
        <v>5102642.1107645268</v>
      </c>
      <c r="J13" s="33"/>
      <c r="K13" s="34">
        <f t="shared" si="5"/>
        <v>42.424125559179224</v>
      </c>
      <c r="L13" s="35">
        <f t="shared" si="0"/>
        <v>20.1510119923106</v>
      </c>
      <c r="M13" s="36">
        <f t="shared" si="3"/>
        <v>9.8344576239404926</v>
      </c>
      <c r="N13" s="37">
        <f t="shared" si="1"/>
        <v>22.27311356686862</v>
      </c>
    </row>
    <row r="14" spans="1:14" s="205" customFormat="1" ht="16.5" customHeight="1" x14ac:dyDescent="0.2">
      <c r="A14" s="210" t="s">
        <v>265</v>
      </c>
      <c r="B14" s="193">
        <f>SUM(B12:B13)</f>
        <v>43015540.331750005</v>
      </c>
      <c r="C14" s="193"/>
      <c r="D14" s="252">
        <f t="shared" si="2"/>
        <v>32053514.761182841</v>
      </c>
      <c r="E14" s="193">
        <f t="shared" ref="E14:I14" si="7">SUM(E12:E13)</f>
        <v>20369061.03824148</v>
      </c>
      <c r="F14" s="193">
        <f t="shared" si="7"/>
        <v>11684453.722941361</v>
      </c>
      <c r="G14" s="193">
        <f t="shared" si="7"/>
        <v>5788736.1452271696</v>
      </c>
      <c r="H14" s="193">
        <f t="shared" si="7"/>
        <v>5173289.8155011963</v>
      </c>
      <c r="I14" s="193">
        <f t="shared" si="7"/>
        <v>10962025.960728366</v>
      </c>
      <c r="J14" s="211"/>
      <c r="K14" s="212">
        <f t="shared" si="5"/>
        <v>52.64720496130613</v>
      </c>
      <c r="L14" s="213">
        <f t="shared" si="0"/>
        <v>25.483873679571648</v>
      </c>
      <c r="M14" s="214">
        <f t="shared" si="3"/>
        <v>12.026560112003901</v>
      </c>
      <c r="N14" s="215">
        <f t="shared" si="1"/>
        <v>27.163331281734479</v>
      </c>
    </row>
    <row r="15" spans="1:14" ht="16.5" customHeight="1" x14ac:dyDescent="0.2">
      <c r="A15" s="38" t="s">
        <v>15</v>
      </c>
      <c r="B15" s="26">
        <v>20136639.796494577</v>
      </c>
      <c r="C15" s="27"/>
      <c r="D15" s="251">
        <f t="shared" si="2"/>
        <v>17786137.744993299</v>
      </c>
      <c r="E15" s="28">
        <v>14366137.4788877</v>
      </c>
      <c r="F15" s="29">
        <v>3420000.2661056002</v>
      </c>
      <c r="G15" s="30">
        <v>1276528.4179112993</v>
      </c>
      <c r="H15" s="31">
        <v>1073973.2966436199</v>
      </c>
      <c r="I15" s="32">
        <f t="shared" si="4"/>
        <v>2350501.7145549189</v>
      </c>
      <c r="J15" s="33"/>
      <c r="K15" s="34">
        <f t="shared" si="5"/>
        <v>28.656727433069833</v>
      </c>
      <c r="L15" s="35">
        <f t="shared" si="0"/>
        <v>11.672760392546222</v>
      </c>
      <c r="M15" s="36">
        <f t="shared" si="3"/>
        <v>5.3334285536089245</v>
      </c>
      <c r="N15" s="37">
        <f t="shared" si="1"/>
        <v>16.983967040523613</v>
      </c>
    </row>
    <row r="16" spans="1:14" ht="16.5" customHeight="1" x14ac:dyDescent="0.2">
      <c r="A16" s="38" t="s">
        <v>16</v>
      </c>
      <c r="B16" s="26">
        <v>13931420.415650001</v>
      </c>
      <c r="C16" s="27"/>
      <c r="D16" s="252">
        <f t="shared" si="2"/>
        <v>12266455.92975706</v>
      </c>
      <c r="E16" s="28">
        <v>10596649.132285001</v>
      </c>
      <c r="F16" s="29">
        <v>1669806.79747206</v>
      </c>
      <c r="G16" s="30">
        <v>865689.90264259698</v>
      </c>
      <c r="H16" s="31">
        <v>799274.791953785</v>
      </c>
      <c r="I16" s="32">
        <f t="shared" si="4"/>
        <v>1664964.6945963819</v>
      </c>
      <c r="J16" s="33"/>
      <c r="K16" s="34">
        <f t="shared" si="5"/>
        <v>23.937053025277258</v>
      </c>
      <c r="L16" s="35">
        <f t="shared" si="0"/>
        <v>11.951148159494398</v>
      </c>
      <c r="M16" s="36">
        <f t="shared" si="3"/>
        <v>5.737209617591553</v>
      </c>
      <c r="N16" s="37">
        <f t="shared" si="1"/>
        <v>11.985904865782858</v>
      </c>
    </row>
    <row r="17" spans="1:14" ht="16.5" customHeight="1" x14ac:dyDescent="0.2">
      <c r="A17" s="39" t="s">
        <v>17</v>
      </c>
      <c r="B17" s="40">
        <v>8004454.9243433196</v>
      </c>
      <c r="C17" s="41"/>
      <c r="D17" s="252">
        <f t="shared" si="2"/>
        <v>6983898.84815118</v>
      </c>
      <c r="E17" s="42">
        <v>5729088.3526646998</v>
      </c>
      <c r="F17" s="43">
        <v>1254810.49548648</v>
      </c>
      <c r="G17" s="44">
        <v>530467.35069125704</v>
      </c>
      <c r="H17" s="45">
        <v>490088.30539045599</v>
      </c>
      <c r="I17" s="46">
        <f t="shared" si="4"/>
        <v>1020555.656081713</v>
      </c>
      <c r="J17" s="47"/>
      <c r="K17" s="48">
        <f t="shared" si="5"/>
        <v>28.426247296968349</v>
      </c>
      <c r="L17" s="49">
        <f t="shared" si="0"/>
        <v>12.749845751245063</v>
      </c>
      <c r="M17" s="50">
        <f t="shared" si="3"/>
        <v>6.1226942998952865</v>
      </c>
      <c r="N17" s="51">
        <f t="shared" si="1"/>
        <v>15.676401545723287</v>
      </c>
    </row>
    <row r="18" spans="1:14" s="205" customFormat="1" ht="16.5" customHeight="1" x14ac:dyDescent="0.2">
      <c r="A18" s="52" t="s">
        <v>8</v>
      </c>
      <c r="B18" s="53">
        <f>SUM(B19:B20)</f>
        <v>85088054.745841205</v>
      </c>
      <c r="C18" s="54"/>
      <c r="D18" s="251">
        <f t="shared" si="2"/>
        <v>69090006.581973895</v>
      </c>
      <c r="E18" s="55">
        <f>SUM(E19:E20)</f>
        <v>51060935.807922199</v>
      </c>
      <c r="F18" s="91">
        <f>SUM(F19:F20)</f>
        <v>18029070.7740517</v>
      </c>
      <c r="G18" s="92">
        <f>SUM(G19:G20)</f>
        <v>8461421.8164723497</v>
      </c>
      <c r="H18" s="93">
        <f>SUM(H19:H20)</f>
        <v>7536626.39348906</v>
      </c>
      <c r="I18" s="83">
        <f>SUM(I19:I20)</f>
        <v>15998048.209961411</v>
      </c>
      <c r="J18" s="217"/>
      <c r="K18" s="212">
        <f t="shared" si="5"/>
        <v>39.990477024833183</v>
      </c>
      <c r="L18" s="213">
        <f t="shared" si="0"/>
        <v>18.801755731456929</v>
      </c>
      <c r="M18" s="214">
        <f t="shared" ref="M18:M23" si="8">100*H18/B18</f>
        <v>8.8574435224791923</v>
      </c>
      <c r="N18" s="215">
        <f t="shared" si="1"/>
        <v>21.188721293376254</v>
      </c>
    </row>
    <row r="19" spans="1:14" ht="16.5" customHeight="1" x14ac:dyDescent="0.2">
      <c r="A19" s="25" t="s">
        <v>9</v>
      </c>
      <c r="B19" s="26">
        <v>43002072.713356897</v>
      </c>
      <c r="C19" s="27"/>
      <c r="D19" s="252">
        <f t="shared" si="2"/>
        <v>35909960.2336106</v>
      </c>
      <c r="E19" s="28">
        <v>27076163.034366101</v>
      </c>
      <c r="F19" s="29">
        <v>8833797.1992444992</v>
      </c>
      <c r="G19" s="30">
        <v>3720957.6752313301</v>
      </c>
      <c r="H19" s="31">
        <v>3371154.6407331899</v>
      </c>
      <c r="I19" s="32">
        <f t="shared" si="4"/>
        <v>7092112.31596452</v>
      </c>
      <c r="J19" s="33"/>
      <c r="K19" s="34">
        <f t="shared" si="5"/>
        <v>37.035213677647363</v>
      </c>
      <c r="L19" s="35">
        <f t="shared" si="0"/>
        <v>16.492489474261166</v>
      </c>
      <c r="M19" s="36">
        <f t="shared" si="8"/>
        <v>7.8395166279649429</v>
      </c>
      <c r="N19" s="37">
        <f t="shared" si="1"/>
        <v>20.542724203386197</v>
      </c>
    </row>
    <row r="20" spans="1:14" ht="16.5" customHeight="1" x14ac:dyDescent="0.2">
      <c r="A20" s="39" t="s">
        <v>36</v>
      </c>
      <c r="B20" s="40">
        <v>42085982.0324843</v>
      </c>
      <c r="C20" s="41"/>
      <c r="D20" s="252">
        <f t="shared" si="2"/>
        <v>33180046.348363299</v>
      </c>
      <c r="E20" s="42">
        <v>23984772.773556098</v>
      </c>
      <c r="F20" s="43">
        <v>9195273.5748072006</v>
      </c>
      <c r="G20" s="44">
        <v>4740464.1412410196</v>
      </c>
      <c r="H20" s="45">
        <v>4165471.7527558701</v>
      </c>
      <c r="I20" s="46">
        <f t="shared" si="4"/>
        <v>8905935.8939968906</v>
      </c>
      <c r="J20" s="47"/>
      <c r="K20" s="48">
        <f t="shared" si="5"/>
        <v>43.010067948117673</v>
      </c>
      <c r="L20" s="49">
        <f t="shared" si="0"/>
        <v>21.161288067658241</v>
      </c>
      <c r="M20" s="50">
        <f t="shared" si="8"/>
        <v>9.8975277553003931</v>
      </c>
      <c r="N20" s="51">
        <f t="shared" si="1"/>
        <v>21.848779880459428</v>
      </c>
    </row>
    <row r="21" spans="1:14" s="205" customFormat="1" ht="16.5" customHeight="1" x14ac:dyDescent="0.2">
      <c r="A21" s="52" t="s">
        <v>26</v>
      </c>
      <c r="B21" s="53">
        <f>SUM(B22:B23)</f>
        <v>85088054.949267507</v>
      </c>
      <c r="C21" s="54"/>
      <c r="D21" s="252">
        <f t="shared" si="2"/>
        <v>69290006.770398021</v>
      </c>
      <c r="E21" s="55">
        <f>SUM(E22:E23)</f>
        <v>51060935.99634631</v>
      </c>
      <c r="F21" s="91">
        <f>SUM(F22:F23)</f>
        <v>18229070.774051718</v>
      </c>
      <c r="G21" s="92">
        <f>SUM(G22:G23)</f>
        <v>8261422.41647234</v>
      </c>
      <c r="H21" s="93">
        <f>SUM(H22:H23)</f>
        <v>7536625.60948906</v>
      </c>
      <c r="I21" s="83">
        <f>SUM(I22:I23)</f>
        <v>15798048.025961401</v>
      </c>
      <c r="J21" s="217"/>
      <c r="K21" s="212">
        <f t="shared" si="5"/>
        <v>39.990476712978435</v>
      </c>
      <c r="L21" s="213">
        <f t="shared" si="0"/>
        <v>18.566704851087209</v>
      </c>
      <c r="M21" s="214">
        <f t="shared" si="8"/>
        <v>8.8574425799046193</v>
      </c>
      <c r="N21" s="215">
        <f t="shared" si="1"/>
        <v>21.423771861891229</v>
      </c>
    </row>
    <row r="22" spans="1:14" ht="16.5" customHeight="1" x14ac:dyDescent="0.2">
      <c r="A22" s="25" t="s">
        <v>0</v>
      </c>
      <c r="B22" s="26">
        <v>25988138.1836778</v>
      </c>
      <c r="C22" s="27"/>
      <c r="D22" s="251">
        <f t="shared" si="2"/>
        <v>19893959.968857292</v>
      </c>
      <c r="E22" s="28">
        <v>17561421.340937771</v>
      </c>
      <c r="F22" s="29">
        <v>2332538.6279195198</v>
      </c>
      <c r="G22" s="30">
        <v>1676024.8338958099</v>
      </c>
      <c r="H22" s="31">
        <v>4418153.3401361201</v>
      </c>
      <c r="I22" s="32">
        <f t="shared" si="4"/>
        <v>6094178.17403193</v>
      </c>
      <c r="J22" s="33"/>
      <c r="K22" s="34">
        <f t="shared" si="5"/>
        <v>32.425242402489459</v>
      </c>
      <c r="L22" s="35">
        <f t="shared" si="0"/>
        <v>23.449845198450809</v>
      </c>
      <c r="M22" s="36">
        <f t="shared" si="8"/>
        <v>17.000653563212932</v>
      </c>
      <c r="N22" s="37">
        <f t="shared" si="1"/>
        <v>8.9753972040386572</v>
      </c>
    </row>
    <row r="23" spans="1:14" ht="16.5" customHeight="1" x14ac:dyDescent="0.2">
      <c r="A23" s="39" t="s">
        <v>1</v>
      </c>
      <c r="B23" s="40">
        <v>59099916.765589699</v>
      </c>
      <c r="C23" s="41"/>
      <c r="D23" s="252">
        <f t="shared" si="2"/>
        <v>49396046.80154074</v>
      </c>
      <c r="E23" s="42">
        <v>33499514.655408539</v>
      </c>
      <c r="F23" s="43">
        <v>15896532.146132199</v>
      </c>
      <c r="G23" s="44">
        <v>6585397.5825765301</v>
      </c>
      <c r="H23" s="45">
        <v>3118472.2693529399</v>
      </c>
      <c r="I23" s="46">
        <f t="shared" si="4"/>
        <v>9703869.8519294709</v>
      </c>
      <c r="J23" s="47"/>
      <c r="K23" s="48">
        <f t="shared" si="5"/>
        <v>43.317154065718128</v>
      </c>
      <c r="L23" s="49">
        <f t="shared" si="0"/>
        <v>16.419430657437825</v>
      </c>
      <c r="M23" s="50">
        <f t="shared" si="8"/>
        <v>5.2766102560209314</v>
      </c>
      <c r="N23" s="51">
        <f t="shared" si="1"/>
        <v>26.89772340828031</v>
      </c>
    </row>
    <row r="24" spans="1:14" x14ac:dyDescent="0.2">
      <c r="B24" s="56"/>
      <c r="C24" s="56"/>
      <c r="D24" s="252">
        <f t="shared" si="2"/>
        <v>0</v>
      </c>
      <c r="E24" s="56"/>
      <c r="F24" s="56"/>
      <c r="G24" s="56"/>
      <c r="H24" s="56"/>
    </row>
    <row r="25" spans="1:14" x14ac:dyDescent="0.2">
      <c r="B25" s="87"/>
      <c r="C25" s="87"/>
      <c r="D25" s="251">
        <f t="shared" si="2"/>
        <v>0</v>
      </c>
      <c r="E25" s="87"/>
      <c r="F25" s="87"/>
      <c r="G25" s="87"/>
      <c r="H25" s="87"/>
    </row>
    <row r="26" spans="1:14" x14ac:dyDescent="0.2">
      <c r="D26" s="252">
        <f t="shared" si="2"/>
        <v>0</v>
      </c>
    </row>
    <row r="27" spans="1:14" x14ac:dyDescent="0.2">
      <c r="D27" s="252">
        <f t="shared" si="2"/>
        <v>0</v>
      </c>
    </row>
  </sheetData>
  <mergeCells count="6">
    <mergeCell ref="A2:A3"/>
    <mergeCell ref="B2:B3"/>
    <mergeCell ref="I2:I3"/>
    <mergeCell ref="K2:M2"/>
    <mergeCell ref="N2:N3"/>
    <mergeCell ref="D2:D3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view="pageBreakPreview" zoomScale="80" zoomScaleNormal="93" zoomScaleSheetLayoutView="80" workbookViewId="0">
      <pane ySplit="4" topLeftCell="A5" activePane="bottomLeft" state="frozen"/>
      <selection activeCell="A21" sqref="A21:XFD21"/>
      <selection pane="bottomLeft" activeCell="A21" sqref="A21:XFD21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13" style="4" customWidth="1"/>
    <col min="5" max="5" width="12.85546875" style="4" customWidth="1"/>
    <col min="6" max="6" width="12.28515625" style="4" customWidth="1"/>
    <col min="7" max="8" width="11.85546875" style="4" customWidth="1"/>
    <col min="9" max="9" width="2.5703125" style="4" customWidth="1"/>
    <col min="10" max="11" width="8" style="4" customWidth="1"/>
    <col min="12" max="12" width="9.42578125" style="4" customWidth="1"/>
    <col min="13" max="13" width="12.85546875" style="4" customWidth="1"/>
    <col min="14" max="16384" width="18.7109375" style="4"/>
  </cols>
  <sheetData>
    <row r="1" spans="1:13" ht="21.75" customHeight="1" x14ac:dyDescent="0.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4.5" customHeight="1" x14ac:dyDescent="0.2">
      <c r="A2" s="282"/>
      <c r="B2" s="280" t="s">
        <v>18</v>
      </c>
      <c r="C2" s="5"/>
      <c r="D2" s="6" t="s">
        <v>28</v>
      </c>
      <c r="E2" s="7" t="s">
        <v>29</v>
      </c>
      <c r="F2" s="8" t="s">
        <v>21</v>
      </c>
      <c r="G2" s="9" t="s">
        <v>24</v>
      </c>
      <c r="H2" s="274" t="s">
        <v>19</v>
      </c>
      <c r="I2" s="10"/>
      <c r="J2" s="276" t="s">
        <v>27</v>
      </c>
      <c r="K2" s="277"/>
      <c r="L2" s="278"/>
      <c r="M2" s="279" t="s">
        <v>25</v>
      </c>
    </row>
    <row r="3" spans="1:13" ht="32.25" customHeight="1" x14ac:dyDescent="0.2">
      <c r="A3" s="282"/>
      <c r="B3" s="281"/>
      <c r="C3" s="11"/>
      <c r="D3" s="6" t="s">
        <v>22</v>
      </c>
      <c r="E3" s="12" t="s">
        <v>20</v>
      </c>
      <c r="F3" s="13" t="s">
        <v>23</v>
      </c>
      <c r="G3" s="14" t="s">
        <v>23</v>
      </c>
      <c r="H3" s="275"/>
      <c r="I3" s="15"/>
      <c r="J3" s="88" t="s">
        <v>48</v>
      </c>
      <c r="K3" s="89" t="s">
        <v>49</v>
      </c>
      <c r="L3" s="16" t="s">
        <v>50</v>
      </c>
      <c r="M3" s="279"/>
    </row>
    <row r="4" spans="1:13" ht="21" customHeight="1" x14ac:dyDescent="0.2">
      <c r="A4" s="17" t="s">
        <v>2</v>
      </c>
      <c r="B4" s="18">
        <v>67256089.588612109</v>
      </c>
      <c r="C4" s="19"/>
      <c r="D4" s="20">
        <v>51208594.408929653</v>
      </c>
      <c r="E4" s="21">
        <v>12041274.976030109</v>
      </c>
      <c r="F4" s="22">
        <v>2547366.4443340464</v>
      </c>
      <c r="G4" s="82">
        <v>1458853.7593182973</v>
      </c>
      <c r="H4" s="83">
        <f>SUM(F4:G4)</f>
        <v>4006220.2036523437</v>
      </c>
      <c r="I4" s="23"/>
      <c r="J4" s="74">
        <f>100*(E4+F4+G4)/B4</f>
        <v>23.86028577908823</v>
      </c>
      <c r="K4" s="75">
        <f>100*H4/B4</f>
        <v>5.9566653787892569</v>
      </c>
      <c r="L4" s="76">
        <f>100*G4/B4</f>
        <v>2.1691028548369728</v>
      </c>
      <c r="M4" s="77">
        <f>100*E4/B4</f>
        <v>17.903620400298969</v>
      </c>
    </row>
    <row r="5" spans="1:13" s="205" customFormat="1" ht="16.5" customHeight="1" x14ac:dyDescent="0.2">
      <c r="A5" s="24" t="s">
        <v>3</v>
      </c>
      <c r="B5" s="222"/>
      <c r="C5" s="219"/>
      <c r="D5" s="223"/>
      <c r="E5" s="91"/>
      <c r="F5" s="92"/>
      <c r="G5" s="93"/>
      <c r="H5" s="93"/>
      <c r="I5" s="217"/>
      <c r="J5" s="212" t="e">
        <f t="shared" ref="J5:J23" si="0">100*(E5+F5+G5)/B5</f>
        <v>#DIV/0!</v>
      </c>
      <c r="K5" s="213" t="e">
        <f>100*H5/B5</f>
        <v>#DIV/0!</v>
      </c>
      <c r="L5" s="214" t="e">
        <f>100*G5/B5</f>
        <v>#DIV/0!</v>
      </c>
      <c r="M5" s="215" t="e">
        <f>100*E5/B5</f>
        <v>#DIV/0!</v>
      </c>
    </row>
    <row r="6" spans="1:13" ht="16.5" customHeight="1" x14ac:dyDescent="0.2">
      <c r="A6" s="25" t="s">
        <v>10</v>
      </c>
      <c r="B6" s="26">
        <v>20006749.377796054</v>
      </c>
      <c r="C6" s="27"/>
      <c r="D6" s="28">
        <v>14624197.73402014</v>
      </c>
      <c r="E6" s="29">
        <v>4038683.9851470157</v>
      </c>
      <c r="F6" s="30">
        <v>854547.94783757452</v>
      </c>
      <c r="G6" s="31">
        <v>489319.71079132328</v>
      </c>
      <c r="H6" s="32">
        <f t="shared" ref="H6:H23" si="1">SUM(F6:G6)</f>
        <v>1343867.6586288977</v>
      </c>
      <c r="I6" s="33"/>
      <c r="J6" s="34">
        <f t="shared" si="0"/>
        <v>26.903679064174174</v>
      </c>
      <c r="K6" s="35">
        <f>100*H6/B6</f>
        <v>6.7170714904858686</v>
      </c>
      <c r="L6" s="36">
        <f>100*G6/B6</f>
        <v>2.445773181596314</v>
      </c>
      <c r="M6" s="37">
        <f>100*E6/B6</f>
        <v>20.186607573688303</v>
      </c>
    </row>
    <row r="7" spans="1:13" ht="16.5" customHeight="1" x14ac:dyDescent="0.2">
      <c r="A7" s="25" t="s">
        <v>4</v>
      </c>
      <c r="B7" s="26"/>
      <c r="C7" s="27"/>
      <c r="D7" s="28"/>
      <c r="E7" s="29"/>
      <c r="F7" s="30"/>
      <c r="G7" s="31"/>
      <c r="H7" s="32"/>
      <c r="I7" s="33"/>
      <c r="J7" s="34"/>
      <c r="K7" s="35"/>
      <c r="L7" s="36"/>
      <c r="M7" s="37"/>
    </row>
    <row r="8" spans="1:13" ht="16.5" customHeight="1" x14ac:dyDescent="0.2">
      <c r="A8" s="38" t="s">
        <v>5</v>
      </c>
      <c r="B8" s="26">
        <v>16775319.039114906</v>
      </c>
      <c r="C8" s="27"/>
      <c r="D8" s="28">
        <v>13176967.233884465</v>
      </c>
      <c r="E8" s="29">
        <v>2700074.0924332817</v>
      </c>
      <c r="F8" s="30">
        <v>571156.9378953852</v>
      </c>
      <c r="G8" s="31">
        <v>327120.77490177419</v>
      </c>
      <c r="H8" s="32">
        <f t="shared" si="1"/>
        <v>898277.71279715933</v>
      </c>
      <c r="I8" s="33"/>
      <c r="J8" s="34">
        <f t="shared" si="0"/>
        <v>21.450273445412197</v>
      </c>
      <c r="K8" s="35">
        <f t="shared" ref="K8:K23" si="2">100*H8/B8</f>
        <v>5.3547578481377958</v>
      </c>
      <c r="L8" s="36">
        <f t="shared" ref="L8:L23" si="3">100*G8/B8</f>
        <v>1.9500122420266865</v>
      </c>
      <c r="M8" s="37">
        <f t="shared" ref="M8:M23" si="4">100*E8/B8</f>
        <v>16.0955155972744</v>
      </c>
    </row>
    <row r="9" spans="1:13" ht="16.5" customHeight="1" x14ac:dyDescent="0.2">
      <c r="A9" s="38" t="s">
        <v>6</v>
      </c>
      <c r="B9" s="26">
        <v>21399964.659351856</v>
      </c>
      <c r="C9" s="27"/>
      <c r="D9" s="28">
        <v>15702039.046995971</v>
      </c>
      <c r="E9" s="29">
        <v>4275518.9484728305</v>
      </c>
      <c r="F9" s="30">
        <v>904416.77780876693</v>
      </c>
      <c r="G9" s="31">
        <v>517989.88607428758</v>
      </c>
      <c r="H9" s="32">
        <f t="shared" si="1"/>
        <v>1422406.6638830546</v>
      </c>
      <c r="I9" s="33"/>
      <c r="J9" s="34">
        <f t="shared" si="0"/>
        <v>26.625864589294419</v>
      </c>
      <c r="K9" s="35">
        <f t="shared" si="2"/>
        <v>6.6467710882945692</v>
      </c>
      <c r="L9" s="36">
        <f t="shared" si="3"/>
        <v>2.4205174836488541</v>
      </c>
      <c r="M9" s="37">
        <f t="shared" si="4"/>
        <v>19.979093500999848</v>
      </c>
    </row>
    <row r="10" spans="1:13" s="205" customFormat="1" ht="16.5" customHeight="1" x14ac:dyDescent="0.2">
      <c r="A10" s="192" t="s">
        <v>13</v>
      </c>
      <c r="B10" s="206">
        <v>7728665.3681288427</v>
      </c>
      <c r="C10" s="194"/>
      <c r="D10" s="195">
        <v>6359999.24980863</v>
      </c>
      <c r="E10" s="196">
        <v>1026997.9499769808</v>
      </c>
      <c r="F10" s="197">
        <v>217244.78079231989</v>
      </c>
      <c r="G10" s="198">
        <v>124423.38755091213</v>
      </c>
      <c r="H10" s="199">
        <f t="shared" si="1"/>
        <v>341668.16834323201</v>
      </c>
      <c r="I10" s="200"/>
      <c r="J10" s="201">
        <f t="shared" si="0"/>
        <v>17.70895818525489</v>
      </c>
      <c r="K10" s="202">
        <f t="shared" si="2"/>
        <v>4.4207913277263797</v>
      </c>
      <c r="L10" s="203">
        <f t="shared" si="3"/>
        <v>1.6098948734927023</v>
      </c>
      <c r="M10" s="204">
        <f t="shared" si="4"/>
        <v>13.288166857528513</v>
      </c>
    </row>
    <row r="11" spans="1:13" s="205" customFormat="1" ht="16.5" customHeight="1" x14ac:dyDescent="0.2">
      <c r="A11" s="52" t="s">
        <v>11</v>
      </c>
      <c r="B11" s="53">
        <f>SUM(B12:B17)-B14</f>
        <v>67256089.588611931</v>
      </c>
      <c r="C11" s="53">
        <f t="shared" ref="C11:H11" si="5">SUM(C12:C17)-C14</f>
        <v>0</v>
      </c>
      <c r="D11" s="53">
        <f t="shared" si="5"/>
        <v>51208594.408929467</v>
      </c>
      <c r="E11" s="53">
        <f t="shared" si="5"/>
        <v>12041274.976030111</v>
      </c>
      <c r="F11" s="53">
        <f t="shared" si="5"/>
        <v>2547366.4443340464</v>
      </c>
      <c r="G11" s="53">
        <f t="shared" si="5"/>
        <v>1458853.759318297</v>
      </c>
      <c r="H11" s="53">
        <f t="shared" si="5"/>
        <v>4006220.2036523432</v>
      </c>
      <c r="I11" s="217"/>
      <c r="J11" s="212">
        <f t="shared" si="0"/>
        <v>23.860285779088294</v>
      </c>
      <c r="K11" s="213">
        <f t="shared" si="2"/>
        <v>5.956665378789272</v>
      </c>
      <c r="L11" s="214">
        <f t="shared" si="3"/>
        <v>2.1691028548369782</v>
      </c>
      <c r="M11" s="215">
        <f t="shared" si="4"/>
        <v>17.903620400299022</v>
      </c>
    </row>
    <row r="12" spans="1:13" ht="16.5" customHeight="1" x14ac:dyDescent="0.2">
      <c r="A12" s="25" t="s">
        <v>7</v>
      </c>
      <c r="B12" s="26">
        <v>10043579.519144619</v>
      </c>
      <c r="C12" s="27"/>
      <c r="D12" s="28">
        <v>4296378.4536401452</v>
      </c>
      <c r="E12" s="29">
        <v>4312425.5590922693</v>
      </c>
      <c r="F12" s="30">
        <v>912306.06267093914</v>
      </c>
      <c r="G12" s="31">
        <v>522469.4437412651</v>
      </c>
      <c r="H12" s="32">
        <f t="shared" si="1"/>
        <v>1434775.5064122044</v>
      </c>
      <c r="I12" s="33"/>
      <c r="J12" s="34">
        <f t="shared" si="0"/>
        <v>57.222637153909297</v>
      </c>
      <c r="K12" s="35">
        <f t="shared" si="2"/>
        <v>14.285499544035073</v>
      </c>
      <c r="L12" s="36">
        <f t="shared" si="3"/>
        <v>5.2020242658044111</v>
      </c>
      <c r="M12" s="37">
        <f t="shared" si="4"/>
        <v>42.937137609874227</v>
      </c>
    </row>
    <row r="13" spans="1:13" ht="16.5" customHeight="1" x14ac:dyDescent="0.2">
      <c r="A13" s="25" t="s">
        <v>14</v>
      </c>
      <c r="B13" s="26">
        <v>18166298.591307588</v>
      </c>
      <c r="C13" s="27"/>
      <c r="D13" s="28">
        <v>14830301.238590157</v>
      </c>
      <c r="E13" s="29">
        <v>2503173.2986115762</v>
      </c>
      <c r="F13" s="30">
        <v>529553.52966603928</v>
      </c>
      <c r="G13" s="31">
        <v>303270.52443981572</v>
      </c>
      <c r="H13" s="32">
        <f t="shared" si="1"/>
        <v>832824.05410585506</v>
      </c>
      <c r="I13" s="33"/>
      <c r="J13" s="34">
        <f t="shared" si="0"/>
        <v>18.363660246747656</v>
      </c>
      <c r="K13" s="35">
        <f t="shared" si="2"/>
        <v>4.5844454769908607</v>
      </c>
      <c r="L13" s="36">
        <f t="shared" si="3"/>
        <v>1.6694128576358862</v>
      </c>
      <c r="M13" s="37">
        <f t="shared" si="4"/>
        <v>13.779214769756798</v>
      </c>
    </row>
    <row r="14" spans="1:13" s="205" customFormat="1" ht="16.5" customHeight="1" x14ac:dyDescent="0.2">
      <c r="A14" s="210" t="s">
        <v>265</v>
      </c>
      <c r="B14" s="193">
        <f>SUM(B12:B13)</f>
        <v>28209878.110452205</v>
      </c>
      <c r="C14" s="193"/>
      <c r="D14" s="193">
        <f t="shared" ref="D14:H14" si="6">SUM(D12:D13)</f>
        <v>19126679.692230303</v>
      </c>
      <c r="E14" s="193">
        <f t="shared" si="6"/>
        <v>6815598.8577038459</v>
      </c>
      <c r="F14" s="193">
        <f t="shared" si="6"/>
        <v>1441859.5923369783</v>
      </c>
      <c r="G14" s="193">
        <f t="shared" si="6"/>
        <v>825739.96818108088</v>
      </c>
      <c r="H14" s="193">
        <f t="shared" si="6"/>
        <v>2267599.5605180594</v>
      </c>
      <c r="I14" s="211"/>
      <c r="J14" s="212">
        <f t="shared" si="0"/>
        <v>32.198644682751876</v>
      </c>
      <c r="K14" s="213">
        <f t="shared" si="2"/>
        <v>8.0383174703540394</v>
      </c>
      <c r="L14" s="214">
        <f t="shared" si="3"/>
        <v>2.9271305779769787</v>
      </c>
      <c r="M14" s="215">
        <f t="shared" si="4"/>
        <v>24.160327212397839</v>
      </c>
    </row>
    <row r="15" spans="1:13" ht="16.5" customHeight="1" x14ac:dyDescent="0.2">
      <c r="A15" s="38" t="s">
        <v>15</v>
      </c>
      <c r="B15" s="26">
        <v>17579821.659059186</v>
      </c>
      <c r="C15" s="27"/>
      <c r="D15" s="28">
        <v>15091346.502285317</v>
      </c>
      <c r="E15" s="29">
        <v>1867233.066483259</v>
      </c>
      <c r="F15" s="30">
        <v>395018.53971269389</v>
      </c>
      <c r="G15" s="31">
        <v>226223.55057791539</v>
      </c>
      <c r="H15" s="32">
        <f t="shared" si="1"/>
        <v>621242.09029060928</v>
      </c>
      <c r="I15" s="33"/>
      <c r="J15" s="34">
        <f t="shared" si="0"/>
        <v>14.155292385981138</v>
      </c>
      <c r="K15" s="35">
        <f t="shared" si="2"/>
        <v>3.533836135194651</v>
      </c>
      <c r="L15" s="36">
        <f t="shared" si="3"/>
        <v>1.2868364364853411</v>
      </c>
      <c r="M15" s="37">
        <f t="shared" si="4"/>
        <v>10.621456250786489</v>
      </c>
    </row>
    <row r="16" spans="1:13" ht="16.5" customHeight="1" x14ac:dyDescent="0.2">
      <c r="A16" s="38" t="s">
        <v>16</v>
      </c>
      <c r="B16" s="26">
        <v>13334273.040043212</v>
      </c>
      <c r="C16" s="27"/>
      <c r="D16" s="28">
        <v>10241304.058567911</v>
      </c>
      <c r="E16" s="29">
        <v>2320816.4003955689</v>
      </c>
      <c r="F16" s="30">
        <v>490975.40198994108</v>
      </c>
      <c r="G16" s="31">
        <v>281177.17908979079</v>
      </c>
      <c r="H16" s="32">
        <f t="shared" si="1"/>
        <v>772152.58107973193</v>
      </c>
      <c r="I16" s="33"/>
      <c r="J16" s="34">
        <f t="shared" si="0"/>
        <v>23.195632579196662</v>
      </c>
      <c r="K16" s="35">
        <f t="shared" si="2"/>
        <v>5.7907362385705996</v>
      </c>
      <c r="L16" s="36">
        <f t="shared" si="3"/>
        <v>2.108680227601516</v>
      </c>
      <c r="M16" s="37">
        <f t="shared" si="4"/>
        <v>17.404896340626063</v>
      </c>
    </row>
    <row r="17" spans="1:13" ht="16.5" customHeight="1" x14ac:dyDescent="0.2">
      <c r="A17" s="39" t="s">
        <v>17</v>
      </c>
      <c r="B17" s="40">
        <v>8132116.7790573165</v>
      </c>
      <c r="C17" s="41"/>
      <c r="D17" s="42">
        <v>6749264.1558459373</v>
      </c>
      <c r="E17" s="43">
        <v>1037626.6514474362</v>
      </c>
      <c r="F17" s="44">
        <v>219512.91029443301</v>
      </c>
      <c r="G17" s="45">
        <v>125713.06146951026</v>
      </c>
      <c r="H17" s="46">
        <f t="shared" si="1"/>
        <v>345225.97176394326</v>
      </c>
      <c r="I17" s="47"/>
      <c r="J17" s="48">
        <f t="shared" si="0"/>
        <v>17.004829871266079</v>
      </c>
      <c r="K17" s="49">
        <f t="shared" si="2"/>
        <v>4.2452166040335966</v>
      </c>
      <c r="L17" s="50">
        <f t="shared" si="3"/>
        <v>1.5458836227396509</v>
      </c>
      <c r="M17" s="51">
        <f t="shared" si="4"/>
        <v>12.759613267232483</v>
      </c>
    </row>
    <row r="18" spans="1:13" s="205" customFormat="1" ht="16.5" customHeight="1" x14ac:dyDescent="0.2">
      <c r="A18" s="52" t="s">
        <v>8</v>
      </c>
      <c r="B18" s="53"/>
      <c r="C18" s="54"/>
      <c r="D18" s="55"/>
      <c r="E18" s="91"/>
      <c r="F18" s="92"/>
      <c r="G18" s="93"/>
      <c r="H18" s="221"/>
      <c r="I18" s="217"/>
      <c r="J18" s="212" t="e">
        <f t="shared" si="0"/>
        <v>#DIV/0!</v>
      </c>
      <c r="K18" s="213" t="e">
        <f t="shared" si="2"/>
        <v>#DIV/0!</v>
      </c>
      <c r="L18" s="214" t="e">
        <f t="shared" si="3"/>
        <v>#DIV/0!</v>
      </c>
      <c r="M18" s="215" t="e">
        <f t="shared" si="4"/>
        <v>#DIV/0!</v>
      </c>
    </row>
    <row r="19" spans="1:13" ht="16.5" customHeight="1" x14ac:dyDescent="0.2">
      <c r="A19" s="25" t="s">
        <v>9</v>
      </c>
      <c r="B19" s="26">
        <v>38076500.282072842</v>
      </c>
      <c r="C19" s="27"/>
      <c r="D19" s="28">
        <v>29128729.540882312</v>
      </c>
      <c r="E19" s="29">
        <v>6714086.134714081</v>
      </c>
      <c r="F19" s="30">
        <v>1420256.1656422082</v>
      </c>
      <c r="G19" s="31">
        <v>813428.44083423947</v>
      </c>
      <c r="H19" s="32">
        <f t="shared" si="1"/>
        <v>2233684.6064764475</v>
      </c>
      <c r="I19" s="33"/>
      <c r="J19" s="34">
        <f t="shared" si="0"/>
        <v>23.499456816947312</v>
      </c>
      <c r="K19" s="35">
        <f t="shared" si="2"/>
        <v>5.8663075385846577</v>
      </c>
      <c r="L19" s="36">
        <f t="shared" si="3"/>
        <v>2.1363004341478762</v>
      </c>
      <c r="M19" s="37">
        <f t="shared" si="4"/>
        <v>17.633149278362655</v>
      </c>
    </row>
    <row r="20" spans="1:13" ht="16.5" customHeight="1" x14ac:dyDescent="0.2">
      <c r="A20" s="39" t="s">
        <v>12</v>
      </c>
      <c r="B20" s="40">
        <v>29179589.306539275</v>
      </c>
      <c r="C20" s="41"/>
      <c r="D20" s="42">
        <v>22079865.306539275</v>
      </c>
      <c r="E20" s="43">
        <v>5327189</v>
      </c>
      <c r="F20" s="44">
        <v>1127110</v>
      </c>
      <c r="G20" s="45">
        <v>645425</v>
      </c>
      <c r="H20" s="46">
        <f t="shared" si="1"/>
        <v>1772535</v>
      </c>
      <c r="I20" s="47"/>
      <c r="J20" s="48">
        <f t="shared" si="0"/>
        <v>24.331130659227341</v>
      </c>
      <c r="K20" s="49">
        <f t="shared" si="2"/>
        <v>6.0745714457426141</v>
      </c>
      <c r="L20" s="50">
        <f t="shared" si="3"/>
        <v>2.2119057030571621</v>
      </c>
      <c r="M20" s="51">
        <f t="shared" si="4"/>
        <v>18.256559213484728</v>
      </c>
    </row>
    <row r="21" spans="1:13" s="205" customFormat="1" ht="16.5" customHeight="1" x14ac:dyDescent="0.2">
      <c r="A21" s="52" t="s">
        <v>26</v>
      </c>
      <c r="B21" s="53"/>
      <c r="C21" s="54"/>
      <c r="D21" s="55"/>
      <c r="E21" s="91"/>
      <c r="F21" s="92"/>
      <c r="G21" s="93"/>
      <c r="H21" s="221"/>
      <c r="I21" s="217"/>
      <c r="J21" s="212" t="e">
        <f t="shared" si="0"/>
        <v>#DIV/0!</v>
      </c>
      <c r="K21" s="213" t="e">
        <f t="shared" si="2"/>
        <v>#DIV/0!</v>
      </c>
      <c r="L21" s="214" t="e">
        <f t="shared" si="3"/>
        <v>#DIV/0!</v>
      </c>
      <c r="M21" s="215" t="e">
        <f t="shared" si="4"/>
        <v>#DIV/0!</v>
      </c>
    </row>
    <row r="22" spans="1:13" ht="16.5" customHeight="1" x14ac:dyDescent="0.2">
      <c r="A22" s="25" t="s">
        <v>0</v>
      </c>
      <c r="B22" s="26">
        <v>23693940.31417568</v>
      </c>
      <c r="C22" s="27"/>
      <c r="D22" s="28">
        <v>19420663.122249525</v>
      </c>
      <c r="E22" s="29">
        <v>3206513.9606668181</v>
      </c>
      <c r="F22" s="30">
        <v>678286</v>
      </c>
      <c r="G22" s="31">
        <v>388477.23125933809</v>
      </c>
      <c r="H22" s="32">
        <f t="shared" si="1"/>
        <v>1066763.2312593381</v>
      </c>
      <c r="I22" s="33"/>
      <c r="J22" s="34">
        <f t="shared" si="0"/>
        <v>18.035316774093197</v>
      </c>
      <c r="K22" s="35">
        <f t="shared" si="2"/>
        <v>4.5022618319887968</v>
      </c>
      <c r="L22" s="36">
        <f t="shared" si="3"/>
        <v>1.6395636441563872</v>
      </c>
      <c r="M22" s="37">
        <f t="shared" si="4"/>
        <v>13.533054942104398</v>
      </c>
    </row>
    <row r="23" spans="1:13" ht="16.5" customHeight="1" x14ac:dyDescent="0.2">
      <c r="A23" s="39" t="s">
        <v>1</v>
      </c>
      <c r="B23" s="40">
        <v>43562149.274436429</v>
      </c>
      <c r="C23" s="41"/>
      <c r="D23" s="42">
        <v>31787932.005543288</v>
      </c>
      <c r="E23" s="43">
        <v>8834760.7408341803</v>
      </c>
      <c r="F23" s="44">
        <v>1869080</v>
      </c>
      <c r="G23" s="45">
        <v>1070376.528058961</v>
      </c>
      <c r="H23" s="46">
        <f t="shared" si="1"/>
        <v>2939456.528058961</v>
      </c>
      <c r="I23" s="47"/>
      <c r="J23" s="48">
        <f t="shared" si="0"/>
        <v>27.028549933835805</v>
      </c>
      <c r="K23" s="49">
        <f t="shared" si="2"/>
        <v>6.7477307181074329</v>
      </c>
      <c r="L23" s="50">
        <f t="shared" si="3"/>
        <v>2.4571251554089182</v>
      </c>
      <c r="M23" s="51">
        <f t="shared" si="4"/>
        <v>20.280819215728371</v>
      </c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7"/>
  <sheetViews>
    <sheetView view="pageBreakPreview" zoomScale="90" zoomScaleNormal="100" zoomScaleSheetLayoutView="90" workbookViewId="0">
      <selection activeCell="D4" sqref="D4"/>
    </sheetView>
  </sheetViews>
  <sheetFormatPr defaultRowHeight="12.75" x14ac:dyDescent="0.2"/>
  <cols>
    <col min="1" max="1" width="20.140625" style="115" customWidth="1"/>
    <col min="2" max="2" width="13.28515625" style="115" customWidth="1"/>
    <col min="3" max="3" width="3.42578125" style="115" customWidth="1"/>
    <col min="4" max="4" width="21.42578125" style="249" customWidth="1"/>
    <col min="5" max="5" width="13.85546875" style="115" customWidth="1"/>
    <col min="6" max="6" width="13.140625" style="115" customWidth="1"/>
    <col min="7" max="7" width="12" style="115" customWidth="1"/>
    <col min="8" max="8" width="13.5703125" style="115" customWidth="1"/>
    <col min="9" max="9" width="14.140625" style="115" customWidth="1"/>
    <col min="10" max="10" width="3.85546875" style="115" customWidth="1"/>
    <col min="11" max="11" width="8.7109375" style="115" customWidth="1"/>
    <col min="12" max="12" width="9.5703125" style="115" customWidth="1"/>
    <col min="13" max="13" width="13" style="115" customWidth="1"/>
    <col min="14" max="14" width="10.28515625" style="115" customWidth="1"/>
    <col min="15" max="15" width="12.85546875" style="115" customWidth="1"/>
    <col min="16" max="240" width="9.140625" style="115"/>
    <col min="241" max="241" width="20.140625" style="115" customWidth="1"/>
    <col min="242" max="242" width="13.28515625" style="115" customWidth="1"/>
    <col min="243" max="243" width="5" style="115" customWidth="1"/>
    <col min="244" max="244" width="14.42578125" style="115" customWidth="1"/>
    <col min="245" max="245" width="13.140625" style="115" customWidth="1"/>
    <col min="246" max="246" width="12" style="115" customWidth="1"/>
    <col min="247" max="247" width="13.5703125" style="115" customWidth="1"/>
    <col min="248" max="248" width="14.140625" style="115" customWidth="1"/>
    <col min="249" max="249" width="3.85546875" style="115" customWidth="1"/>
    <col min="250" max="251" width="9.140625" style="115"/>
    <col min="252" max="252" width="11.140625" style="115" customWidth="1"/>
    <col min="253" max="253" width="9.140625" style="115"/>
    <col min="254" max="254" width="5.85546875" style="115" customWidth="1"/>
    <col min="255" max="496" width="9.140625" style="115"/>
    <col min="497" max="497" width="20.140625" style="115" customWidth="1"/>
    <col min="498" max="498" width="13.28515625" style="115" customWidth="1"/>
    <col min="499" max="499" width="5" style="115" customWidth="1"/>
    <col min="500" max="500" width="14.42578125" style="115" customWidth="1"/>
    <col min="501" max="501" width="13.140625" style="115" customWidth="1"/>
    <col min="502" max="502" width="12" style="115" customWidth="1"/>
    <col min="503" max="503" width="13.5703125" style="115" customWidth="1"/>
    <col min="504" max="504" width="14.140625" style="115" customWidth="1"/>
    <col min="505" max="505" width="3.85546875" style="115" customWidth="1"/>
    <col min="506" max="507" width="9.140625" style="115"/>
    <col min="508" max="508" width="11.140625" style="115" customWidth="1"/>
    <col min="509" max="509" width="9.140625" style="115"/>
    <col min="510" max="510" width="5.85546875" style="115" customWidth="1"/>
    <col min="511" max="752" width="9.140625" style="115"/>
    <col min="753" max="753" width="20.140625" style="115" customWidth="1"/>
    <col min="754" max="754" width="13.28515625" style="115" customWidth="1"/>
    <col min="755" max="755" width="5" style="115" customWidth="1"/>
    <col min="756" max="756" width="14.42578125" style="115" customWidth="1"/>
    <col min="757" max="757" width="13.140625" style="115" customWidth="1"/>
    <col min="758" max="758" width="12" style="115" customWidth="1"/>
    <col min="759" max="759" width="13.5703125" style="115" customWidth="1"/>
    <col min="760" max="760" width="14.140625" style="115" customWidth="1"/>
    <col min="761" max="761" width="3.85546875" style="115" customWidth="1"/>
    <col min="762" max="763" width="9.140625" style="115"/>
    <col min="764" max="764" width="11.140625" style="115" customWidth="1"/>
    <col min="765" max="765" width="9.140625" style="115"/>
    <col min="766" max="766" width="5.85546875" style="115" customWidth="1"/>
    <col min="767" max="1008" width="9.140625" style="115"/>
    <col min="1009" max="1009" width="20.140625" style="115" customWidth="1"/>
    <col min="1010" max="1010" width="13.28515625" style="115" customWidth="1"/>
    <col min="1011" max="1011" width="5" style="115" customWidth="1"/>
    <col min="1012" max="1012" width="14.42578125" style="115" customWidth="1"/>
    <col min="1013" max="1013" width="13.140625" style="115" customWidth="1"/>
    <col min="1014" max="1014" width="12" style="115" customWidth="1"/>
    <col min="1015" max="1015" width="13.5703125" style="115" customWidth="1"/>
    <col min="1016" max="1016" width="14.140625" style="115" customWidth="1"/>
    <col min="1017" max="1017" width="3.85546875" style="115" customWidth="1"/>
    <col min="1018" max="1019" width="9.140625" style="115"/>
    <col min="1020" max="1020" width="11.140625" style="115" customWidth="1"/>
    <col min="1021" max="1021" width="9.140625" style="115"/>
    <col min="1022" max="1022" width="5.85546875" style="115" customWidth="1"/>
    <col min="1023" max="1264" width="9.140625" style="115"/>
    <col min="1265" max="1265" width="20.140625" style="115" customWidth="1"/>
    <col min="1266" max="1266" width="13.28515625" style="115" customWidth="1"/>
    <col min="1267" max="1267" width="5" style="115" customWidth="1"/>
    <col min="1268" max="1268" width="14.42578125" style="115" customWidth="1"/>
    <col min="1269" max="1269" width="13.140625" style="115" customWidth="1"/>
    <col min="1270" max="1270" width="12" style="115" customWidth="1"/>
    <col min="1271" max="1271" width="13.5703125" style="115" customWidth="1"/>
    <col min="1272" max="1272" width="14.140625" style="115" customWidth="1"/>
    <col min="1273" max="1273" width="3.85546875" style="115" customWidth="1"/>
    <col min="1274" max="1275" width="9.140625" style="115"/>
    <col min="1276" max="1276" width="11.140625" style="115" customWidth="1"/>
    <col min="1277" max="1277" width="9.140625" style="115"/>
    <col min="1278" max="1278" width="5.85546875" style="115" customWidth="1"/>
    <col min="1279" max="1520" width="9.140625" style="115"/>
    <col min="1521" max="1521" width="20.140625" style="115" customWidth="1"/>
    <col min="1522" max="1522" width="13.28515625" style="115" customWidth="1"/>
    <col min="1523" max="1523" width="5" style="115" customWidth="1"/>
    <col min="1524" max="1524" width="14.42578125" style="115" customWidth="1"/>
    <col min="1525" max="1525" width="13.140625" style="115" customWidth="1"/>
    <col min="1526" max="1526" width="12" style="115" customWidth="1"/>
    <col min="1527" max="1527" width="13.5703125" style="115" customWidth="1"/>
    <col min="1528" max="1528" width="14.140625" style="115" customWidth="1"/>
    <col min="1529" max="1529" width="3.85546875" style="115" customWidth="1"/>
    <col min="1530" max="1531" width="9.140625" style="115"/>
    <col min="1532" max="1532" width="11.140625" style="115" customWidth="1"/>
    <col min="1533" max="1533" width="9.140625" style="115"/>
    <col min="1534" max="1534" width="5.85546875" style="115" customWidth="1"/>
    <col min="1535" max="1776" width="9.140625" style="115"/>
    <col min="1777" max="1777" width="20.140625" style="115" customWidth="1"/>
    <col min="1778" max="1778" width="13.28515625" style="115" customWidth="1"/>
    <col min="1779" max="1779" width="5" style="115" customWidth="1"/>
    <col min="1780" max="1780" width="14.42578125" style="115" customWidth="1"/>
    <col min="1781" max="1781" width="13.140625" style="115" customWidth="1"/>
    <col min="1782" max="1782" width="12" style="115" customWidth="1"/>
    <col min="1783" max="1783" width="13.5703125" style="115" customWidth="1"/>
    <col min="1784" max="1784" width="14.140625" style="115" customWidth="1"/>
    <col min="1785" max="1785" width="3.85546875" style="115" customWidth="1"/>
    <col min="1786" max="1787" width="9.140625" style="115"/>
    <col min="1788" max="1788" width="11.140625" style="115" customWidth="1"/>
    <col min="1789" max="1789" width="9.140625" style="115"/>
    <col min="1790" max="1790" width="5.85546875" style="115" customWidth="1"/>
    <col min="1791" max="2032" width="9.140625" style="115"/>
    <col min="2033" max="2033" width="20.140625" style="115" customWidth="1"/>
    <col min="2034" max="2034" width="13.28515625" style="115" customWidth="1"/>
    <col min="2035" max="2035" width="5" style="115" customWidth="1"/>
    <col min="2036" max="2036" width="14.42578125" style="115" customWidth="1"/>
    <col min="2037" max="2037" width="13.140625" style="115" customWidth="1"/>
    <col min="2038" max="2038" width="12" style="115" customWidth="1"/>
    <col min="2039" max="2039" width="13.5703125" style="115" customWidth="1"/>
    <col min="2040" max="2040" width="14.140625" style="115" customWidth="1"/>
    <col min="2041" max="2041" width="3.85546875" style="115" customWidth="1"/>
    <col min="2042" max="2043" width="9.140625" style="115"/>
    <col min="2044" max="2044" width="11.140625" style="115" customWidth="1"/>
    <col min="2045" max="2045" width="9.140625" style="115"/>
    <col min="2046" max="2046" width="5.85546875" style="115" customWidth="1"/>
    <col min="2047" max="2288" width="9.140625" style="115"/>
    <col min="2289" max="2289" width="20.140625" style="115" customWidth="1"/>
    <col min="2290" max="2290" width="13.28515625" style="115" customWidth="1"/>
    <col min="2291" max="2291" width="5" style="115" customWidth="1"/>
    <col min="2292" max="2292" width="14.42578125" style="115" customWidth="1"/>
    <col min="2293" max="2293" width="13.140625" style="115" customWidth="1"/>
    <col min="2294" max="2294" width="12" style="115" customWidth="1"/>
    <col min="2295" max="2295" width="13.5703125" style="115" customWidth="1"/>
    <col min="2296" max="2296" width="14.140625" style="115" customWidth="1"/>
    <col min="2297" max="2297" width="3.85546875" style="115" customWidth="1"/>
    <col min="2298" max="2299" width="9.140625" style="115"/>
    <col min="2300" max="2300" width="11.140625" style="115" customWidth="1"/>
    <col min="2301" max="2301" width="9.140625" style="115"/>
    <col min="2302" max="2302" width="5.85546875" style="115" customWidth="1"/>
    <col min="2303" max="2544" width="9.140625" style="115"/>
    <col min="2545" max="2545" width="20.140625" style="115" customWidth="1"/>
    <col min="2546" max="2546" width="13.28515625" style="115" customWidth="1"/>
    <col min="2547" max="2547" width="5" style="115" customWidth="1"/>
    <col min="2548" max="2548" width="14.42578125" style="115" customWidth="1"/>
    <col min="2549" max="2549" width="13.140625" style="115" customWidth="1"/>
    <col min="2550" max="2550" width="12" style="115" customWidth="1"/>
    <col min="2551" max="2551" width="13.5703125" style="115" customWidth="1"/>
    <col min="2552" max="2552" width="14.140625" style="115" customWidth="1"/>
    <col min="2553" max="2553" width="3.85546875" style="115" customWidth="1"/>
    <col min="2554" max="2555" width="9.140625" style="115"/>
    <col min="2556" max="2556" width="11.140625" style="115" customWidth="1"/>
    <col min="2557" max="2557" width="9.140625" style="115"/>
    <col min="2558" max="2558" width="5.85546875" style="115" customWidth="1"/>
    <col min="2559" max="2800" width="9.140625" style="115"/>
    <col min="2801" max="2801" width="20.140625" style="115" customWidth="1"/>
    <col min="2802" max="2802" width="13.28515625" style="115" customWidth="1"/>
    <col min="2803" max="2803" width="5" style="115" customWidth="1"/>
    <col min="2804" max="2804" width="14.42578125" style="115" customWidth="1"/>
    <col min="2805" max="2805" width="13.140625" style="115" customWidth="1"/>
    <col min="2806" max="2806" width="12" style="115" customWidth="1"/>
    <col min="2807" max="2807" width="13.5703125" style="115" customWidth="1"/>
    <col min="2808" max="2808" width="14.140625" style="115" customWidth="1"/>
    <col min="2809" max="2809" width="3.85546875" style="115" customWidth="1"/>
    <col min="2810" max="2811" width="9.140625" style="115"/>
    <col min="2812" max="2812" width="11.140625" style="115" customWidth="1"/>
    <col min="2813" max="2813" width="9.140625" style="115"/>
    <col min="2814" max="2814" width="5.85546875" style="115" customWidth="1"/>
    <col min="2815" max="3056" width="9.140625" style="115"/>
    <col min="3057" max="3057" width="20.140625" style="115" customWidth="1"/>
    <col min="3058" max="3058" width="13.28515625" style="115" customWidth="1"/>
    <col min="3059" max="3059" width="5" style="115" customWidth="1"/>
    <col min="3060" max="3060" width="14.42578125" style="115" customWidth="1"/>
    <col min="3061" max="3061" width="13.140625" style="115" customWidth="1"/>
    <col min="3062" max="3062" width="12" style="115" customWidth="1"/>
    <col min="3063" max="3063" width="13.5703125" style="115" customWidth="1"/>
    <col min="3064" max="3064" width="14.140625" style="115" customWidth="1"/>
    <col min="3065" max="3065" width="3.85546875" style="115" customWidth="1"/>
    <col min="3066" max="3067" width="9.140625" style="115"/>
    <col min="3068" max="3068" width="11.140625" style="115" customWidth="1"/>
    <col min="3069" max="3069" width="9.140625" style="115"/>
    <col min="3070" max="3070" width="5.85546875" style="115" customWidth="1"/>
    <col min="3071" max="3312" width="9.140625" style="115"/>
    <col min="3313" max="3313" width="20.140625" style="115" customWidth="1"/>
    <col min="3314" max="3314" width="13.28515625" style="115" customWidth="1"/>
    <col min="3315" max="3315" width="5" style="115" customWidth="1"/>
    <col min="3316" max="3316" width="14.42578125" style="115" customWidth="1"/>
    <col min="3317" max="3317" width="13.140625" style="115" customWidth="1"/>
    <col min="3318" max="3318" width="12" style="115" customWidth="1"/>
    <col min="3319" max="3319" width="13.5703125" style="115" customWidth="1"/>
    <col min="3320" max="3320" width="14.140625" style="115" customWidth="1"/>
    <col min="3321" max="3321" width="3.85546875" style="115" customWidth="1"/>
    <col min="3322" max="3323" width="9.140625" style="115"/>
    <col min="3324" max="3324" width="11.140625" style="115" customWidth="1"/>
    <col min="3325" max="3325" width="9.140625" style="115"/>
    <col min="3326" max="3326" width="5.85546875" style="115" customWidth="1"/>
    <col min="3327" max="3568" width="9.140625" style="115"/>
    <col min="3569" max="3569" width="20.140625" style="115" customWidth="1"/>
    <col min="3570" max="3570" width="13.28515625" style="115" customWidth="1"/>
    <col min="3571" max="3571" width="5" style="115" customWidth="1"/>
    <col min="3572" max="3572" width="14.42578125" style="115" customWidth="1"/>
    <col min="3573" max="3573" width="13.140625" style="115" customWidth="1"/>
    <col min="3574" max="3574" width="12" style="115" customWidth="1"/>
    <col min="3575" max="3575" width="13.5703125" style="115" customWidth="1"/>
    <col min="3576" max="3576" width="14.140625" style="115" customWidth="1"/>
    <col min="3577" max="3577" width="3.85546875" style="115" customWidth="1"/>
    <col min="3578" max="3579" width="9.140625" style="115"/>
    <col min="3580" max="3580" width="11.140625" style="115" customWidth="1"/>
    <col min="3581" max="3581" width="9.140625" style="115"/>
    <col min="3582" max="3582" width="5.85546875" style="115" customWidth="1"/>
    <col min="3583" max="3824" width="9.140625" style="115"/>
    <col min="3825" max="3825" width="20.140625" style="115" customWidth="1"/>
    <col min="3826" max="3826" width="13.28515625" style="115" customWidth="1"/>
    <col min="3827" max="3827" width="5" style="115" customWidth="1"/>
    <col min="3828" max="3828" width="14.42578125" style="115" customWidth="1"/>
    <col min="3829" max="3829" width="13.140625" style="115" customWidth="1"/>
    <col min="3830" max="3830" width="12" style="115" customWidth="1"/>
    <col min="3831" max="3831" width="13.5703125" style="115" customWidth="1"/>
    <col min="3832" max="3832" width="14.140625" style="115" customWidth="1"/>
    <col min="3833" max="3833" width="3.85546875" style="115" customWidth="1"/>
    <col min="3834" max="3835" width="9.140625" style="115"/>
    <col min="3836" max="3836" width="11.140625" style="115" customWidth="1"/>
    <col min="3837" max="3837" width="9.140625" style="115"/>
    <col min="3838" max="3838" width="5.85546875" style="115" customWidth="1"/>
    <col min="3839" max="4080" width="9.140625" style="115"/>
    <col min="4081" max="4081" width="20.140625" style="115" customWidth="1"/>
    <col min="4082" max="4082" width="13.28515625" style="115" customWidth="1"/>
    <col min="4083" max="4083" width="5" style="115" customWidth="1"/>
    <col min="4084" max="4084" width="14.42578125" style="115" customWidth="1"/>
    <col min="4085" max="4085" width="13.140625" style="115" customWidth="1"/>
    <col min="4086" max="4086" width="12" style="115" customWidth="1"/>
    <col min="4087" max="4087" width="13.5703125" style="115" customWidth="1"/>
    <col min="4088" max="4088" width="14.140625" style="115" customWidth="1"/>
    <col min="4089" max="4089" width="3.85546875" style="115" customWidth="1"/>
    <col min="4090" max="4091" width="9.140625" style="115"/>
    <col min="4092" max="4092" width="11.140625" style="115" customWidth="1"/>
    <col min="4093" max="4093" width="9.140625" style="115"/>
    <col min="4094" max="4094" width="5.85546875" style="115" customWidth="1"/>
    <col min="4095" max="4336" width="9.140625" style="115"/>
    <col min="4337" max="4337" width="20.140625" style="115" customWidth="1"/>
    <col min="4338" max="4338" width="13.28515625" style="115" customWidth="1"/>
    <col min="4339" max="4339" width="5" style="115" customWidth="1"/>
    <col min="4340" max="4340" width="14.42578125" style="115" customWidth="1"/>
    <col min="4341" max="4341" width="13.140625" style="115" customWidth="1"/>
    <col min="4342" max="4342" width="12" style="115" customWidth="1"/>
    <col min="4343" max="4343" width="13.5703125" style="115" customWidth="1"/>
    <col min="4344" max="4344" width="14.140625" style="115" customWidth="1"/>
    <col min="4345" max="4345" width="3.85546875" style="115" customWidth="1"/>
    <col min="4346" max="4347" width="9.140625" style="115"/>
    <col min="4348" max="4348" width="11.140625" style="115" customWidth="1"/>
    <col min="4349" max="4349" width="9.140625" style="115"/>
    <col min="4350" max="4350" width="5.85546875" style="115" customWidth="1"/>
    <col min="4351" max="4592" width="9.140625" style="115"/>
    <col min="4593" max="4593" width="20.140625" style="115" customWidth="1"/>
    <col min="4594" max="4594" width="13.28515625" style="115" customWidth="1"/>
    <col min="4595" max="4595" width="5" style="115" customWidth="1"/>
    <col min="4596" max="4596" width="14.42578125" style="115" customWidth="1"/>
    <col min="4597" max="4597" width="13.140625" style="115" customWidth="1"/>
    <col min="4598" max="4598" width="12" style="115" customWidth="1"/>
    <col min="4599" max="4599" width="13.5703125" style="115" customWidth="1"/>
    <col min="4600" max="4600" width="14.140625" style="115" customWidth="1"/>
    <col min="4601" max="4601" width="3.85546875" style="115" customWidth="1"/>
    <col min="4602" max="4603" width="9.140625" style="115"/>
    <col min="4604" max="4604" width="11.140625" style="115" customWidth="1"/>
    <col min="4605" max="4605" width="9.140625" style="115"/>
    <col min="4606" max="4606" width="5.85546875" style="115" customWidth="1"/>
    <col min="4607" max="4848" width="9.140625" style="115"/>
    <col min="4849" max="4849" width="20.140625" style="115" customWidth="1"/>
    <col min="4850" max="4850" width="13.28515625" style="115" customWidth="1"/>
    <col min="4851" max="4851" width="5" style="115" customWidth="1"/>
    <col min="4852" max="4852" width="14.42578125" style="115" customWidth="1"/>
    <col min="4853" max="4853" width="13.140625" style="115" customWidth="1"/>
    <col min="4854" max="4854" width="12" style="115" customWidth="1"/>
    <col min="4855" max="4855" width="13.5703125" style="115" customWidth="1"/>
    <col min="4856" max="4856" width="14.140625" style="115" customWidth="1"/>
    <col min="4857" max="4857" width="3.85546875" style="115" customWidth="1"/>
    <col min="4858" max="4859" width="9.140625" style="115"/>
    <col min="4860" max="4860" width="11.140625" style="115" customWidth="1"/>
    <col min="4861" max="4861" width="9.140625" style="115"/>
    <col min="4862" max="4862" width="5.85546875" style="115" customWidth="1"/>
    <col min="4863" max="5104" width="9.140625" style="115"/>
    <col min="5105" max="5105" width="20.140625" style="115" customWidth="1"/>
    <col min="5106" max="5106" width="13.28515625" style="115" customWidth="1"/>
    <col min="5107" max="5107" width="5" style="115" customWidth="1"/>
    <col min="5108" max="5108" width="14.42578125" style="115" customWidth="1"/>
    <col min="5109" max="5109" width="13.140625" style="115" customWidth="1"/>
    <col min="5110" max="5110" width="12" style="115" customWidth="1"/>
    <col min="5111" max="5111" width="13.5703125" style="115" customWidth="1"/>
    <col min="5112" max="5112" width="14.140625" style="115" customWidth="1"/>
    <col min="5113" max="5113" width="3.85546875" style="115" customWidth="1"/>
    <col min="5114" max="5115" width="9.140625" style="115"/>
    <col min="5116" max="5116" width="11.140625" style="115" customWidth="1"/>
    <col min="5117" max="5117" width="9.140625" style="115"/>
    <col min="5118" max="5118" width="5.85546875" style="115" customWidth="1"/>
    <col min="5119" max="5360" width="9.140625" style="115"/>
    <col min="5361" max="5361" width="20.140625" style="115" customWidth="1"/>
    <col min="5362" max="5362" width="13.28515625" style="115" customWidth="1"/>
    <col min="5363" max="5363" width="5" style="115" customWidth="1"/>
    <col min="5364" max="5364" width="14.42578125" style="115" customWidth="1"/>
    <col min="5365" max="5365" width="13.140625" style="115" customWidth="1"/>
    <col min="5366" max="5366" width="12" style="115" customWidth="1"/>
    <col min="5367" max="5367" width="13.5703125" style="115" customWidth="1"/>
    <col min="5368" max="5368" width="14.140625" style="115" customWidth="1"/>
    <col min="5369" max="5369" width="3.85546875" style="115" customWidth="1"/>
    <col min="5370" max="5371" width="9.140625" style="115"/>
    <col min="5372" max="5372" width="11.140625" style="115" customWidth="1"/>
    <col min="5373" max="5373" width="9.140625" style="115"/>
    <col min="5374" max="5374" width="5.85546875" style="115" customWidth="1"/>
    <col min="5375" max="5616" width="9.140625" style="115"/>
    <col min="5617" max="5617" width="20.140625" style="115" customWidth="1"/>
    <col min="5618" max="5618" width="13.28515625" style="115" customWidth="1"/>
    <col min="5619" max="5619" width="5" style="115" customWidth="1"/>
    <col min="5620" max="5620" width="14.42578125" style="115" customWidth="1"/>
    <col min="5621" max="5621" width="13.140625" style="115" customWidth="1"/>
    <col min="5622" max="5622" width="12" style="115" customWidth="1"/>
    <col min="5623" max="5623" width="13.5703125" style="115" customWidth="1"/>
    <col min="5624" max="5624" width="14.140625" style="115" customWidth="1"/>
    <col min="5625" max="5625" width="3.85546875" style="115" customWidth="1"/>
    <col min="5626" max="5627" width="9.140625" style="115"/>
    <col min="5628" max="5628" width="11.140625" style="115" customWidth="1"/>
    <col min="5629" max="5629" width="9.140625" style="115"/>
    <col min="5630" max="5630" width="5.85546875" style="115" customWidth="1"/>
    <col min="5631" max="5872" width="9.140625" style="115"/>
    <col min="5873" max="5873" width="20.140625" style="115" customWidth="1"/>
    <col min="5874" max="5874" width="13.28515625" style="115" customWidth="1"/>
    <col min="5875" max="5875" width="5" style="115" customWidth="1"/>
    <col min="5876" max="5876" width="14.42578125" style="115" customWidth="1"/>
    <col min="5877" max="5877" width="13.140625" style="115" customWidth="1"/>
    <col min="5878" max="5878" width="12" style="115" customWidth="1"/>
    <col min="5879" max="5879" width="13.5703125" style="115" customWidth="1"/>
    <col min="5880" max="5880" width="14.140625" style="115" customWidth="1"/>
    <col min="5881" max="5881" width="3.85546875" style="115" customWidth="1"/>
    <col min="5882" max="5883" width="9.140625" style="115"/>
    <col min="5884" max="5884" width="11.140625" style="115" customWidth="1"/>
    <col min="5885" max="5885" width="9.140625" style="115"/>
    <col min="5886" max="5886" width="5.85546875" style="115" customWidth="1"/>
    <col min="5887" max="6128" width="9.140625" style="115"/>
    <col min="6129" max="6129" width="20.140625" style="115" customWidth="1"/>
    <col min="6130" max="6130" width="13.28515625" style="115" customWidth="1"/>
    <col min="6131" max="6131" width="5" style="115" customWidth="1"/>
    <col min="6132" max="6132" width="14.42578125" style="115" customWidth="1"/>
    <col min="6133" max="6133" width="13.140625" style="115" customWidth="1"/>
    <col min="6134" max="6134" width="12" style="115" customWidth="1"/>
    <col min="6135" max="6135" width="13.5703125" style="115" customWidth="1"/>
    <col min="6136" max="6136" width="14.140625" style="115" customWidth="1"/>
    <col min="6137" max="6137" width="3.85546875" style="115" customWidth="1"/>
    <col min="6138" max="6139" width="9.140625" style="115"/>
    <col min="6140" max="6140" width="11.140625" style="115" customWidth="1"/>
    <col min="6141" max="6141" width="9.140625" style="115"/>
    <col min="6142" max="6142" width="5.85546875" style="115" customWidth="1"/>
    <col min="6143" max="6384" width="9.140625" style="115"/>
    <col min="6385" max="6385" width="20.140625" style="115" customWidth="1"/>
    <col min="6386" max="6386" width="13.28515625" style="115" customWidth="1"/>
    <col min="6387" max="6387" width="5" style="115" customWidth="1"/>
    <col min="6388" max="6388" width="14.42578125" style="115" customWidth="1"/>
    <col min="6389" max="6389" width="13.140625" style="115" customWidth="1"/>
    <col min="6390" max="6390" width="12" style="115" customWidth="1"/>
    <col min="6391" max="6391" width="13.5703125" style="115" customWidth="1"/>
    <col min="6392" max="6392" width="14.140625" style="115" customWidth="1"/>
    <col min="6393" max="6393" width="3.85546875" style="115" customWidth="1"/>
    <col min="6394" max="6395" width="9.140625" style="115"/>
    <col min="6396" max="6396" width="11.140625" style="115" customWidth="1"/>
    <col min="6397" max="6397" width="9.140625" style="115"/>
    <col min="6398" max="6398" width="5.85546875" style="115" customWidth="1"/>
    <col min="6399" max="6640" width="9.140625" style="115"/>
    <col min="6641" max="6641" width="20.140625" style="115" customWidth="1"/>
    <col min="6642" max="6642" width="13.28515625" style="115" customWidth="1"/>
    <col min="6643" max="6643" width="5" style="115" customWidth="1"/>
    <col min="6644" max="6644" width="14.42578125" style="115" customWidth="1"/>
    <col min="6645" max="6645" width="13.140625" style="115" customWidth="1"/>
    <col min="6646" max="6646" width="12" style="115" customWidth="1"/>
    <col min="6647" max="6647" width="13.5703125" style="115" customWidth="1"/>
    <col min="6648" max="6648" width="14.140625" style="115" customWidth="1"/>
    <col min="6649" max="6649" width="3.85546875" style="115" customWidth="1"/>
    <col min="6650" max="6651" width="9.140625" style="115"/>
    <col min="6652" max="6652" width="11.140625" style="115" customWidth="1"/>
    <col min="6653" max="6653" width="9.140625" style="115"/>
    <col min="6654" max="6654" width="5.85546875" style="115" customWidth="1"/>
    <col min="6655" max="6896" width="9.140625" style="115"/>
    <col min="6897" max="6897" width="20.140625" style="115" customWidth="1"/>
    <col min="6898" max="6898" width="13.28515625" style="115" customWidth="1"/>
    <col min="6899" max="6899" width="5" style="115" customWidth="1"/>
    <col min="6900" max="6900" width="14.42578125" style="115" customWidth="1"/>
    <col min="6901" max="6901" width="13.140625" style="115" customWidth="1"/>
    <col min="6902" max="6902" width="12" style="115" customWidth="1"/>
    <col min="6903" max="6903" width="13.5703125" style="115" customWidth="1"/>
    <col min="6904" max="6904" width="14.140625" style="115" customWidth="1"/>
    <col min="6905" max="6905" width="3.85546875" style="115" customWidth="1"/>
    <col min="6906" max="6907" width="9.140625" style="115"/>
    <col min="6908" max="6908" width="11.140625" style="115" customWidth="1"/>
    <col min="6909" max="6909" width="9.140625" style="115"/>
    <col min="6910" max="6910" width="5.85546875" style="115" customWidth="1"/>
    <col min="6911" max="7152" width="9.140625" style="115"/>
    <col min="7153" max="7153" width="20.140625" style="115" customWidth="1"/>
    <col min="7154" max="7154" width="13.28515625" style="115" customWidth="1"/>
    <col min="7155" max="7155" width="5" style="115" customWidth="1"/>
    <col min="7156" max="7156" width="14.42578125" style="115" customWidth="1"/>
    <col min="7157" max="7157" width="13.140625" style="115" customWidth="1"/>
    <col min="7158" max="7158" width="12" style="115" customWidth="1"/>
    <col min="7159" max="7159" width="13.5703125" style="115" customWidth="1"/>
    <col min="7160" max="7160" width="14.140625" style="115" customWidth="1"/>
    <col min="7161" max="7161" width="3.85546875" style="115" customWidth="1"/>
    <col min="7162" max="7163" width="9.140625" style="115"/>
    <col min="7164" max="7164" width="11.140625" style="115" customWidth="1"/>
    <col min="7165" max="7165" width="9.140625" style="115"/>
    <col min="7166" max="7166" width="5.85546875" style="115" customWidth="1"/>
    <col min="7167" max="7408" width="9.140625" style="115"/>
    <col min="7409" max="7409" width="20.140625" style="115" customWidth="1"/>
    <col min="7410" max="7410" width="13.28515625" style="115" customWidth="1"/>
    <col min="7411" max="7411" width="5" style="115" customWidth="1"/>
    <col min="7412" max="7412" width="14.42578125" style="115" customWidth="1"/>
    <col min="7413" max="7413" width="13.140625" style="115" customWidth="1"/>
    <col min="7414" max="7414" width="12" style="115" customWidth="1"/>
    <col min="7415" max="7415" width="13.5703125" style="115" customWidth="1"/>
    <col min="7416" max="7416" width="14.140625" style="115" customWidth="1"/>
    <col min="7417" max="7417" width="3.85546875" style="115" customWidth="1"/>
    <col min="7418" max="7419" width="9.140625" style="115"/>
    <col min="7420" max="7420" width="11.140625" style="115" customWidth="1"/>
    <col min="7421" max="7421" width="9.140625" style="115"/>
    <col min="7422" max="7422" width="5.85546875" style="115" customWidth="1"/>
    <col min="7423" max="7664" width="9.140625" style="115"/>
    <col min="7665" max="7665" width="20.140625" style="115" customWidth="1"/>
    <col min="7666" max="7666" width="13.28515625" style="115" customWidth="1"/>
    <col min="7667" max="7667" width="5" style="115" customWidth="1"/>
    <col min="7668" max="7668" width="14.42578125" style="115" customWidth="1"/>
    <col min="7669" max="7669" width="13.140625" style="115" customWidth="1"/>
    <col min="7670" max="7670" width="12" style="115" customWidth="1"/>
    <col min="7671" max="7671" width="13.5703125" style="115" customWidth="1"/>
    <col min="7672" max="7672" width="14.140625" style="115" customWidth="1"/>
    <col min="7673" max="7673" width="3.85546875" style="115" customWidth="1"/>
    <col min="7674" max="7675" width="9.140625" style="115"/>
    <col min="7676" max="7676" width="11.140625" style="115" customWidth="1"/>
    <col min="7677" max="7677" width="9.140625" style="115"/>
    <col min="7678" max="7678" width="5.85546875" style="115" customWidth="1"/>
    <col min="7679" max="7920" width="9.140625" style="115"/>
    <col min="7921" max="7921" width="20.140625" style="115" customWidth="1"/>
    <col min="7922" max="7922" width="13.28515625" style="115" customWidth="1"/>
    <col min="7923" max="7923" width="5" style="115" customWidth="1"/>
    <col min="7924" max="7924" width="14.42578125" style="115" customWidth="1"/>
    <col min="7925" max="7925" width="13.140625" style="115" customWidth="1"/>
    <col min="7926" max="7926" width="12" style="115" customWidth="1"/>
    <col min="7927" max="7927" width="13.5703125" style="115" customWidth="1"/>
    <col min="7928" max="7928" width="14.140625" style="115" customWidth="1"/>
    <col min="7929" max="7929" width="3.85546875" style="115" customWidth="1"/>
    <col min="7930" max="7931" width="9.140625" style="115"/>
    <col min="7932" max="7932" width="11.140625" style="115" customWidth="1"/>
    <col min="7933" max="7933" width="9.140625" style="115"/>
    <col min="7934" max="7934" width="5.85546875" style="115" customWidth="1"/>
    <col min="7935" max="8176" width="9.140625" style="115"/>
    <col min="8177" max="8177" width="20.140625" style="115" customWidth="1"/>
    <col min="8178" max="8178" width="13.28515625" style="115" customWidth="1"/>
    <col min="8179" max="8179" width="5" style="115" customWidth="1"/>
    <col min="8180" max="8180" width="14.42578125" style="115" customWidth="1"/>
    <col min="8181" max="8181" width="13.140625" style="115" customWidth="1"/>
    <col min="8182" max="8182" width="12" style="115" customWidth="1"/>
    <col min="8183" max="8183" width="13.5703125" style="115" customWidth="1"/>
    <col min="8184" max="8184" width="14.140625" style="115" customWidth="1"/>
    <col min="8185" max="8185" width="3.85546875" style="115" customWidth="1"/>
    <col min="8186" max="8187" width="9.140625" style="115"/>
    <col min="8188" max="8188" width="11.140625" style="115" customWidth="1"/>
    <col min="8189" max="8189" width="9.140625" style="115"/>
    <col min="8190" max="8190" width="5.85546875" style="115" customWidth="1"/>
    <col min="8191" max="8432" width="9.140625" style="115"/>
    <col min="8433" max="8433" width="20.140625" style="115" customWidth="1"/>
    <col min="8434" max="8434" width="13.28515625" style="115" customWidth="1"/>
    <col min="8435" max="8435" width="5" style="115" customWidth="1"/>
    <col min="8436" max="8436" width="14.42578125" style="115" customWidth="1"/>
    <col min="8437" max="8437" width="13.140625" style="115" customWidth="1"/>
    <col min="8438" max="8438" width="12" style="115" customWidth="1"/>
    <col min="8439" max="8439" width="13.5703125" style="115" customWidth="1"/>
    <col min="8440" max="8440" width="14.140625" style="115" customWidth="1"/>
    <col min="8441" max="8441" width="3.85546875" style="115" customWidth="1"/>
    <col min="8442" max="8443" width="9.140625" style="115"/>
    <col min="8444" max="8444" width="11.140625" style="115" customWidth="1"/>
    <col min="8445" max="8445" width="9.140625" style="115"/>
    <col min="8446" max="8446" width="5.85546875" style="115" customWidth="1"/>
    <col min="8447" max="8688" width="9.140625" style="115"/>
    <col min="8689" max="8689" width="20.140625" style="115" customWidth="1"/>
    <col min="8690" max="8690" width="13.28515625" style="115" customWidth="1"/>
    <col min="8691" max="8691" width="5" style="115" customWidth="1"/>
    <col min="8692" max="8692" width="14.42578125" style="115" customWidth="1"/>
    <col min="8693" max="8693" width="13.140625" style="115" customWidth="1"/>
    <col min="8694" max="8694" width="12" style="115" customWidth="1"/>
    <col min="8695" max="8695" width="13.5703125" style="115" customWidth="1"/>
    <col min="8696" max="8696" width="14.140625" style="115" customWidth="1"/>
    <col min="8697" max="8697" width="3.85546875" style="115" customWidth="1"/>
    <col min="8698" max="8699" width="9.140625" style="115"/>
    <col min="8700" max="8700" width="11.140625" style="115" customWidth="1"/>
    <col min="8701" max="8701" width="9.140625" style="115"/>
    <col min="8702" max="8702" width="5.85546875" style="115" customWidth="1"/>
    <col min="8703" max="8944" width="9.140625" style="115"/>
    <col min="8945" max="8945" width="20.140625" style="115" customWidth="1"/>
    <col min="8946" max="8946" width="13.28515625" style="115" customWidth="1"/>
    <col min="8947" max="8947" width="5" style="115" customWidth="1"/>
    <col min="8948" max="8948" width="14.42578125" style="115" customWidth="1"/>
    <col min="8949" max="8949" width="13.140625" style="115" customWidth="1"/>
    <col min="8950" max="8950" width="12" style="115" customWidth="1"/>
    <col min="8951" max="8951" width="13.5703125" style="115" customWidth="1"/>
    <col min="8952" max="8952" width="14.140625" style="115" customWidth="1"/>
    <col min="8953" max="8953" width="3.85546875" style="115" customWidth="1"/>
    <col min="8954" max="8955" width="9.140625" style="115"/>
    <col min="8956" max="8956" width="11.140625" style="115" customWidth="1"/>
    <col min="8957" max="8957" width="9.140625" style="115"/>
    <col min="8958" max="8958" width="5.85546875" style="115" customWidth="1"/>
    <col min="8959" max="9200" width="9.140625" style="115"/>
    <col min="9201" max="9201" width="20.140625" style="115" customWidth="1"/>
    <col min="9202" max="9202" width="13.28515625" style="115" customWidth="1"/>
    <col min="9203" max="9203" width="5" style="115" customWidth="1"/>
    <col min="9204" max="9204" width="14.42578125" style="115" customWidth="1"/>
    <col min="9205" max="9205" width="13.140625" style="115" customWidth="1"/>
    <col min="9206" max="9206" width="12" style="115" customWidth="1"/>
    <col min="9207" max="9207" width="13.5703125" style="115" customWidth="1"/>
    <col min="9208" max="9208" width="14.140625" style="115" customWidth="1"/>
    <col min="9209" max="9209" width="3.85546875" style="115" customWidth="1"/>
    <col min="9210" max="9211" width="9.140625" style="115"/>
    <col min="9212" max="9212" width="11.140625" style="115" customWidth="1"/>
    <col min="9213" max="9213" width="9.140625" style="115"/>
    <col min="9214" max="9214" width="5.85546875" style="115" customWidth="1"/>
    <col min="9215" max="9456" width="9.140625" style="115"/>
    <col min="9457" max="9457" width="20.140625" style="115" customWidth="1"/>
    <col min="9458" max="9458" width="13.28515625" style="115" customWidth="1"/>
    <col min="9459" max="9459" width="5" style="115" customWidth="1"/>
    <col min="9460" max="9460" width="14.42578125" style="115" customWidth="1"/>
    <col min="9461" max="9461" width="13.140625" style="115" customWidth="1"/>
    <col min="9462" max="9462" width="12" style="115" customWidth="1"/>
    <col min="9463" max="9463" width="13.5703125" style="115" customWidth="1"/>
    <col min="9464" max="9464" width="14.140625" style="115" customWidth="1"/>
    <col min="9465" max="9465" width="3.85546875" style="115" customWidth="1"/>
    <col min="9466" max="9467" width="9.140625" style="115"/>
    <col min="9468" max="9468" width="11.140625" style="115" customWidth="1"/>
    <col min="9469" max="9469" width="9.140625" style="115"/>
    <col min="9470" max="9470" width="5.85546875" style="115" customWidth="1"/>
    <col min="9471" max="9712" width="9.140625" style="115"/>
    <col min="9713" max="9713" width="20.140625" style="115" customWidth="1"/>
    <col min="9714" max="9714" width="13.28515625" style="115" customWidth="1"/>
    <col min="9715" max="9715" width="5" style="115" customWidth="1"/>
    <col min="9716" max="9716" width="14.42578125" style="115" customWidth="1"/>
    <col min="9717" max="9717" width="13.140625" style="115" customWidth="1"/>
    <col min="9718" max="9718" width="12" style="115" customWidth="1"/>
    <col min="9719" max="9719" width="13.5703125" style="115" customWidth="1"/>
    <col min="9720" max="9720" width="14.140625" style="115" customWidth="1"/>
    <col min="9721" max="9721" width="3.85546875" style="115" customWidth="1"/>
    <col min="9722" max="9723" width="9.140625" style="115"/>
    <col min="9724" max="9724" width="11.140625" style="115" customWidth="1"/>
    <col min="9725" max="9725" width="9.140625" style="115"/>
    <col min="9726" max="9726" width="5.85546875" style="115" customWidth="1"/>
    <col min="9727" max="9968" width="9.140625" style="115"/>
    <col min="9969" max="9969" width="20.140625" style="115" customWidth="1"/>
    <col min="9970" max="9970" width="13.28515625" style="115" customWidth="1"/>
    <col min="9971" max="9971" width="5" style="115" customWidth="1"/>
    <col min="9972" max="9972" width="14.42578125" style="115" customWidth="1"/>
    <col min="9973" max="9973" width="13.140625" style="115" customWidth="1"/>
    <col min="9974" max="9974" width="12" style="115" customWidth="1"/>
    <col min="9975" max="9975" width="13.5703125" style="115" customWidth="1"/>
    <col min="9976" max="9976" width="14.140625" style="115" customWidth="1"/>
    <col min="9977" max="9977" width="3.85546875" style="115" customWidth="1"/>
    <col min="9978" max="9979" width="9.140625" style="115"/>
    <col min="9980" max="9980" width="11.140625" style="115" customWidth="1"/>
    <col min="9981" max="9981" width="9.140625" style="115"/>
    <col min="9982" max="9982" width="5.85546875" style="115" customWidth="1"/>
    <col min="9983" max="10224" width="9.140625" style="115"/>
    <col min="10225" max="10225" width="20.140625" style="115" customWidth="1"/>
    <col min="10226" max="10226" width="13.28515625" style="115" customWidth="1"/>
    <col min="10227" max="10227" width="5" style="115" customWidth="1"/>
    <col min="10228" max="10228" width="14.42578125" style="115" customWidth="1"/>
    <col min="10229" max="10229" width="13.140625" style="115" customWidth="1"/>
    <col min="10230" max="10230" width="12" style="115" customWidth="1"/>
    <col min="10231" max="10231" width="13.5703125" style="115" customWidth="1"/>
    <col min="10232" max="10232" width="14.140625" style="115" customWidth="1"/>
    <col min="10233" max="10233" width="3.85546875" style="115" customWidth="1"/>
    <col min="10234" max="10235" width="9.140625" style="115"/>
    <col min="10236" max="10236" width="11.140625" style="115" customWidth="1"/>
    <col min="10237" max="10237" width="9.140625" style="115"/>
    <col min="10238" max="10238" width="5.85546875" style="115" customWidth="1"/>
    <col min="10239" max="10480" width="9.140625" style="115"/>
    <col min="10481" max="10481" width="20.140625" style="115" customWidth="1"/>
    <col min="10482" max="10482" width="13.28515625" style="115" customWidth="1"/>
    <col min="10483" max="10483" width="5" style="115" customWidth="1"/>
    <col min="10484" max="10484" width="14.42578125" style="115" customWidth="1"/>
    <col min="10485" max="10485" width="13.140625" style="115" customWidth="1"/>
    <col min="10486" max="10486" width="12" style="115" customWidth="1"/>
    <col min="10487" max="10487" width="13.5703125" style="115" customWidth="1"/>
    <col min="10488" max="10488" width="14.140625" style="115" customWidth="1"/>
    <col min="10489" max="10489" width="3.85546875" style="115" customWidth="1"/>
    <col min="10490" max="10491" width="9.140625" style="115"/>
    <col min="10492" max="10492" width="11.140625" style="115" customWidth="1"/>
    <col min="10493" max="10493" width="9.140625" style="115"/>
    <col min="10494" max="10494" width="5.85546875" style="115" customWidth="1"/>
    <col min="10495" max="10736" width="9.140625" style="115"/>
    <col min="10737" max="10737" width="20.140625" style="115" customWidth="1"/>
    <col min="10738" max="10738" width="13.28515625" style="115" customWidth="1"/>
    <col min="10739" max="10739" width="5" style="115" customWidth="1"/>
    <col min="10740" max="10740" width="14.42578125" style="115" customWidth="1"/>
    <col min="10741" max="10741" width="13.140625" style="115" customWidth="1"/>
    <col min="10742" max="10742" width="12" style="115" customWidth="1"/>
    <col min="10743" max="10743" width="13.5703125" style="115" customWidth="1"/>
    <col min="10744" max="10744" width="14.140625" style="115" customWidth="1"/>
    <col min="10745" max="10745" width="3.85546875" style="115" customWidth="1"/>
    <col min="10746" max="10747" width="9.140625" style="115"/>
    <col min="10748" max="10748" width="11.140625" style="115" customWidth="1"/>
    <col min="10749" max="10749" width="9.140625" style="115"/>
    <col min="10750" max="10750" width="5.85546875" style="115" customWidth="1"/>
    <col min="10751" max="10992" width="9.140625" style="115"/>
    <col min="10993" max="10993" width="20.140625" style="115" customWidth="1"/>
    <col min="10994" max="10994" width="13.28515625" style="115" customWidth="1"/>
    <col min="10995" max="10995" width="5" style="115" customWidth="1"/>
    <col min="10996" max="10996" width="14.42578125" style="115" customWidth="1"/>
    <col min="10997" max="10997" width="13.140625" style="115" customWidth="1"/>
    <col min="10998" max="10998" width="12" style="115" customWidth="1"/>
    <col min="10999" max="10999" width="13.5703125" style="115" customWidth="1"/>
    <col min="11000" max="11000" width="14.140625" style="115" customWidth="1"/>
    <col min="11001" max="11001" width="3.85546875" style="115" customWidth="1"/>
    <col min="11002" max="11003" width="9.140625" style="115"/>
    <col min="11004" max="11004" width="11.140625" style="115" customWidth="1"/>
    <col min="11005" max="11005" width="9.140625" style="115"/>
    <col min="11006" max="11006" width="5.85546875" style="115" customWidth="1"/>
    <col min="11007" max="11248" width="9.140625" style="115"/>
    <col min="11249" max="11249" width="20.140625" style="115" customWidth="1"/>
    <col min="11250" max="11250" width="13.28515625" style="115" customWidth="1"/>
    <col min="11251" max="11251" width="5" style="115" customWidth="1"/>
    <col min="11252" max="11252" width="14.42578125" style="115" customWidth="1"/>
    <col min="11253" max="11253" width="13.140625" style="115" customWidth="1"/>
    <col min="11254" max="11254" width="12" style="115" customWidth="1"/>
    <col min="11255" max="11255" width="13.5703125" style="115" customWidth="1"/>
    <col min="11256" max="11256" width="14.140625" style="115" customWidth="1"/>
    <col min="11257" max="11257" width="3.85546875" style="115" customWidth="1"/>
    <col min="11258" max="11259" width="9.140625" style="115"/>
    <col min="11260" max="11260" width="11.140625" style="115" customWidth="1"/>
    <col min="11261" max="11261" width="9.140625" style="115"/>
    <col min="11262" max="11262" width="5.85546875" style="115" customWidth="1"/>
    <col min="11263" max="11504" width="9.140625" style="115"/>
    <col min="11505" max="11505" width="20.140625" style="115" customWidth="1"/>
    <col min="11506" max="11506" width="13.28515625" style="115" customWidth="1"/>
    <col min="11507" max="11507" width="5" style="115" customWidth="1"/>
    <col min="11508" max="11508" width="14.42578125" style="115" customWidth="1"/>
    <col min="11509" max="11509" width="13.140625" style="115" customWidth="1"/>
    <col min="11510" max="11510" width="12" style="115" customWidth="1"/>
    <col min="11511" max="11511" width="13.5703125" style="115" customWidth="1"/>
    <col min="11512" max="11512" width="14.140625" style="115" customWidth="1"/>
    <col min="11513" max="11513" width="3.85546875" style="115" customWidth="1"/>
    <col min="11514" max="11515" width="9.140625" style="115"/>
    <col min="11516" max="11516" width="11.140625" style="115" customWidth="1"/>
    <col min="11517" max="11517" width="9.140625" style="115"/>
    <col min="11518" max="11518" width="5.85546875" style="115" customWidth="1"/>
    <col min="11519" max="11760" width="9.140625" style="115"/>
    <col min="11761" max="11761" width="20.140625" style="115" customWidth="1"/>
    <col min="11762" max="11762" width="13.28515625" style="115" customWidth="1"/>
    <col min="11763" max="11763" width="5" style="115" customWidth="1"/>
    <col min="11764" max="11764" width="14.42578125" style="115" customWidth="1"/>
    <col min="11765" max="11765" width="13.140625" style="115" customWidth="1"/>
    <col min="11766" max="11766" width="12" style="115" customWidth="1"/>
    <col min="11767" max="11767" width="13.5703125" style="115" customWidth="1"/>
    <col min="11768" max="11768" width="14.140625" style="115" customWidth="1"/>
    <col min="11769" max="11769" width="3.85546875" style="115" customWidth="1"/>
    <col min="11770" max="11771" width="9.140625" style="115"/>
    <col min="11772" max="11772" width="11.140625" style="115" customWidth="1"/>
    <col min="11773" max="11773" width="9.140625" style="115"/>
    <col min="11774" max="11774" width="5.85546875" style="115" customWidth="1"/>
    <col min="11775" max="12016" width="9.140625" style="115"/>
    <col min="12017" max="12017" width="20.140625" style="115" customWidth="1"/>
    <col min="12018" max="12018" width="13.28515625" style="115" customWidth="1"/>
    <col min="12019" max="12019" width="5" style="115" customWidth="1"/>
    <col min="12020" max="12020" width="14.42578125" style="115" customWidth="1"/>
    <col min="12021" max="12021" width="13.140625" style="115" customWidth="1"/>
    <col min="12022" max="12022" width="12" style="115" customWidth="1"/>
    <col min="12023" max="12023" width="13.5703125" style="115" customWidth="1"/>
    <col min="12024" max="12024" width="14.140625" style="115" customWidth="1"/>
    <col min="12025" max="12025" width="3.85546875" style="115" customWidth="1"/>
    <col min="12026" max="12027" width="9.140625" style="115"/>
    <col min="12028" max="12028" width="11.140625" style="115" customWidth="1"/>
    <col min="12029" max="12029" width="9.140625" style="115"/>
    <col min="12030" max="12030" width="5.85546875" style="115" customWidth="1"/>
    <col min="12031" max="12272" width="9.140625" style="115"/>
    <col min="12273" max="12273" width="20.140625" style="115" customWidth="1"/>
    <col min="12274" max="12274" width="13.28515625" style="115" customWidth="1"/>
    <col min="12275" max="12275" width="5" style="115" customWidth="1"/>
    <col min="12276" max="12276" width="14.42578125" style="115" customWidth="1"/>
    <col min="12277" max="12277" width="13.140625" style="115" customWidth="1"/>
    <col min="12278" max="12278" width="12" style="115" customWidth="1"/>
    <col min="12279" max="12279" width="13.5703125" style="115" customWidth="1"/>
    <col min="12280" max="12280" width="14.140625" style="115" customWidth="1"/>
    <col min="12281" max="12281" width="3.85546875" style="115" customWidth="1"/>
    <col min="12282" max="12283" width="9.140625" style="115"/>
    <col min="12284" max="12284" width="11.140625" style="115" customWidth="1"/>
    <col min="12285" max="12285" width="9.140625" style="115"/>
    <col min="12286" max="12286" width="5.85546875" style="115" customWidth="1"/>
    <col min="12287" max="12528" width="9.140625" style="115"/>
    <col min="12529" max="12529" width="20.140625" style="115" customWidth="1"/>
    <col min="12530" max="12530" width="13.28515625" style="115" customWidth="1"/>
    <col min="12531" max="12531" width="5" style="115" customWidth="1"/>
    <col min="12532" max="12532" width="14.42578125" style="115" customWidth="1"/>
    <col min="12533" max="12533" width="13.140625" style="115" customWidth="1"/>
    <col min="12534" max="12534" width="12" style="115" customWidth="1"/>
    <col min="12535" max="12535" width="13.5703125" style="115" customWidth="1"/>
    <col min="12536" max="12536" width="14.140625" style="115" customWidth="1"/>
    <col min="12537" max="12537" width="3.85546875" style="115" customWidth="1"/>
    <col min="12538" max="12539" width="9.140625" style="115"/>
    <col min="12540" max="12540" width="11.140625" style="115" customWidth="1"/>
    <col min="12541" max="12541" width="9.140625" style="115"/>
    <col min="12542" max="12542" width="5.85546875" style="115" customWidth="1"/>
    <col min="12543" max="12784" width="9.140625" style="115"/>
    <col min="12785" max="12785" width="20.140625" style="115" customWidth="1"/>
    <col min="12786" max="12786" width="13.28515625" style="115" customWidth="1"/>
    <col min="12787" max="12787" width="5" style="115" customWidth="1"/>
    <col min="12788" max="12788" width="14.42578125" style="115" customWidth="1"/>
    <col min="12789" max="12789" width="13.140625" style="115" customWidth="1"/>
    <col min="12790" max="12790" width="12" style="115" customWidth="1"/>
    <col min="12791" max="12791" width="13.5703125" style="115" customWidth="1"/>
    <col min="12792" max="12792" width="14.140625" style="115" customWidth="1"/>
    <col min="12793" max="12793" width="3.85546875" style="115" customWidth="1"/>
    <col min="12794" max="12795" width="9.140625" style="115"/>
    <col min="12796" max="12796" width="11.140625" style="115" customWidth="1"/>
    <col min="12797" max="12797" width="9.140625" style="115"/>
    <col min="12798" max="12798" width="5.85546875" style="115" customWidth="1"/>
    <col min="12799" max="13040" width="9.140625" style="115"/>
    <col min="13041" max="13041" width="20.140625" style="115" customWidth="1"/>
    <col min="13042" max="13042" width="13.28515625" style="115" customWidth="1"/>
    <col min="13043" max="13043" width="5" style="115" customWidth="1"/>
    <col min="13044" max="13044" width="14.42578125" style="115" customWidth="1"/>
    <col min="13045" max="13045" width="13.140625" style="115" customWidth="1"/>
    <col min="13046" max="13046" width="12" style="115" customWidth="1"/>
    <col min="13047" max="13047" width="13.5703125" style="115" customWidth="1"/>
    <col min="13048" max="13048" width="14.140625" style="115" customWidth="1"/>
    <col min="13049" max="13049" width="3.85546875" style="115" customWidth="1"/>
    <col min="13050" max="13051" width="9.140625" style="115"/>
    <col min="13052" max="13052" width="11.140625" style="115" customWidth="1"/>
    <col min="13053" max="13053" width="9.140625" style="115"/>
    <col min="13054" max="13054" width="5.85546875" style="115" customWidth="1"/>
    <col min="13055" max="13296" width="9.140625" style="115"/>
    <col min="13297" max="13297" width="20.140625" style="115" customWidth="1"/>
    <col min="13298" max="13298" width="13.28515625" style="115" customWidth="1"/>
    <col min="13299" max="13299" width="5" style="115" customWidth="1"/>
    <col min="13300" max="13300" width="14.42578125" style="115" customWidth="1"/>
    <col min="13301" max="13301" width="13.140625" style="115" customWidth="1"/>
    <col min="13302" max="13302" width="12" style="115" customWidth="1"/>
    <col min="13303" max="13303" width="13.5703125" style="115" customWidth="1"/>
    <col min="13304" max="13304" width="14.140625" style="115" customWidth="1"/>
    <col min="13305" max="13305" width="3.85546875" style="115" customWidth="1"/>
    <col min="13306" max="13307" width="9.140625" style="115"/>
    <col min="13308" max="13308" width="11.140625" style="115" customWidth="1"/>
    <col min="13309" max="13309" width="9.140625" style="115"/>
    <col min="13310" max="13310" width="5.85546875" style="115" customWidth="1"/>
    <col min="13311" max="13552" width="9.140625" style="115"/>
    <col min="13553" max="13553" width="20.140625" style="115" customWidth="1"/>
    <col min="13554" max="13554" width="13.28515625" style="115" customWidth="1"/>
    <col min="13555" max="13555" width="5" style="115" customWidth="1"/>
    <col min="13556" max="13556" width="14.42578125" style="115" customWidth="1"/>
    <col min="13557" max="13557" width="13.140625" style="115" customWidth="1"/>
    <col min="13558" max="13558" width="12" style="115" customWidth="1"/>
    <col min="13559" max="13559" width="13.5703125" style="115" customWidth="1"/>
    <col min="13560" max="13560" width="14.140625" style="115" customWidth="1"/>
    <col min="13561" max="13561" width="3.85546875" style="115" customWidth="1"/>
    <col min="13562" max="13563" width="9.140625" style="115"/>
    <col min="13564" max="13564" width="11.140625" style="115" customWidth="1"/>
    <col min="13565" max="13565" width="9.140625" style="115"/>
    <col min="13566" max="13566" width="5.85546875" style="115" customWidth="1"/>
    <col min="13567" max="13808" width="9.140625" style="115"/>
    <col min="13809" max="13809" width="20.140625" style="115" customWidth="1"/>
    <col min="13810" max="13810" width="13.28515625" style="115" customWidth="1"/>
    <col min="13811" max="13811" width="5" style="115" customWidth="1"/>
    <col min="13812" max="13812" width="14.42578125" style="115" customWidth="1"/>
    <col min="13813" max="13813" width="13.140625" style="115" customWidth="1"/>
    <col min="13814" max="13814" width="12" style="115" customWidth="1"/>
    <col min="13815" max="13815" width="13.5703125" style="115" customWidth="1"/>
    <col min="13816" max="13816" width="14.140625" style="115" customWidth="1"/>
    <col min="13817" max="13817" width="3.85546875" style="115" customWidth="1"/>
    <col min="13818" max="13819" width="9.140625" style="115"/>
    <col min="13820" max="13820" width="11.140625" style="115" customWidth="1"/>
    <col min="13821" max="13821" width="9.140625" style="115"/>
    <col min="13822" max="13822" width="5.85546875" style="115" customWidth="1"/>
    <col min="13823" max="14064" width="9.140625" style="115"/>
    <col min="14065" max="14065" width="20.140625" style="115" customWidth="1"/>
    <col min="14066" max="14066" width="13.28515625" style="115" customWidth="1"/>
    <col min="14067" max="14067" width="5" style="115" customWidth="1"/>
    <col min="14068" max="14068" width="14.42578125" style="115" customWidth="1"/>
    <col min="14069" max="14069" width="13.140625" style="115" customWidth="1"/>
    <col min="14070" max="14070" width="12" style="115" customWidth="1"/>
    <col min="14071" max="14071" width="13.5703125" style="115" customWidth="1"/>
    <col min="14072" max="14072" width="14.140625" style="115" customWidth="1"/>
    <col min="14073" max="14073" width="3.85546875" style="115" customWidth="1"/>
    <col min="14074" max="14075" width="9.140625" style="115"/>
    <col min="14076" max="14076" width="11.140625" style="115" customWidth="1"/>
    <col min="14077" max="14077" width="9.140625" style="115"/>
    <col min="14078" max="14078" width="5.85546875" style="115" customWidth="1"/>
    <col min="14079" max="14320" width="9.140625" style="115"/>
    <col min="14321" max="14321" width="20.140625" style="115" customWidth="1"/>
    <col min="14322" max="14322" width="13.28515625" style="115" customWidth="1"/>
    <col min="14323" max="14323" width="5" style="115" customWidth="1"/>
    <col min="14324" max="14324" width="14.42578125" style="115" customWidth="1"/>
    <col min="14325" max="14325" width="13.140625" style="115" customWidth="1"/>
    <col min="14326" max="14326" width="12" style="115" customWidth="1"/>
    <col min="14327" max="14327" width="13.5703125" style="115" customWidth="1"/>
    <col min="14328" max="14328" width="14.140625" style="115" customWidth="1"/>
    <col min="14329" max="14329" width="3.85546875" style="115" customWidth="1"/>
    <col min="14330" max="14331" width="9.140625" style="115"/>
    <col min="14332" max="14332" width="11.140625" style="115" customWidth="1"/>
    <col min="14333" max="14333" width="9.140625" style="115"/>
    <col min="14334" max="14334" width="5.85546875" style="115" customWidth="1"/>
    <col min="14335" max="14576" width="9.140625" style="115"/>
    <col min="14577" max="14577" width="20.140625" style="115" customWidth="1"/>
    <col min="14578" max="14578" width="13.28515625" style="115" customWidth="1"/>
    <col min="14579" max="14579" width="5" style="115" customWidth="1"/>
    <col min="14580" max="14580" width="14.42578125" style="115" customWidth="1"/>
    <col min="14581" max="14581" width="13.140625" style="115" customWidth="1"/>
    <col min="14582" max="14582" width="12" style="115" customWidth="1"/>
    <col min="14583" max="14583" width="13.5703125" style="115" customWidth="1"/>
    <col min="14584" max="14584" width="14.140625" style="115" customWidth="1"/>
    <col min="14585" max="14585" width="3.85546875" style="115" customWidth="1"/>
    <col min="14586" max="14587" width="9.140625" style="115"/>
    <col min="14588" max="14588" width="11.140625" style="115" customWidth="1"/>
    <col min="14589" max="14589" width="9.140625" style="115"/>
    <col min="14590" max="14590" width="5.85546875" style="115" customWidth="1"/>
    <col min="14591" max="14832" width="9.140625" style="115"/>
    <col min="14833" max="14833" width="20.140625" style="115" customWidth="1"/>
    <col min="14834" max="14834" width="13.28515625" style="115" customWidth="1"/>
    <col min="14835" max="14835" width="5" style="115" customWidth="1"/>
    <col min="14836" max="14836" width="14.42578125" style="115" customWidth="1"/>
    <col min="14837" max="14837" width="13.140625" style="115" customWidth="1"/>
    <col min="14838" max="14838" width="12" style="115" customWidth="1"/>
    <col min="14839" max="14839" width="13.5703125" style="115" customWidth="1"/>
    <col min="14840" max="14840" width="14.140625" style="115" customWidth="1"/>
    <col min="14841" max="14841" width="3.85546875" style="115" customWidth="1"/>
    <col min="14842" max="14843" width="9.140625" style="115"/>
    <col min="14844" max="14844" width="11.140625" style="115" customWidth="1"/>
    <col min="14845" max="14845" width="9.140625" style="115"/>
    <col min="14846" max="14846" width="5.85546875" style="115" customWidth="1"/>
    <col min="14847" max="15088" width="9.140625" style="115"/>
    <col min="15089" max="15089" width="20.140625" style="115" customWidth="1"/>
    <col min="15090" max="15090" width="13.28515625" style="115" customWidth="1"/>
    <col min="15091" max="15091" width="5" style="115" customWidth="1"/>
    <col min="15092" max="15092" width="14.42578125" style="115" customWidth="1"/>
    <col min="15093" max="15093" width="13.140625" style="115" customWidth="1"/>
    <col min="15094" max="15094" width="12" style="115" customWidth="1"/>
    <col min="15095" max="15095" width="13.5703125" style="115" customWidth="1"/>
    <col min="15096" max="15096" width="14.140625" style="115" customWidth="1"/>
    <col min="15097" max="15097" width="3.85546875" style="115" customWidth="1"/>
    <col min="15098" max="15099" width="9.140625" style="115"/>
    <col min="15100" max="15100" width="11.140625" style="115" customWidth="1"/>
    <col min="15101" max="15101" width="9.140625" style="115"/>
    <col min="15102" max="15102" width="5.85546875" style="115" customWidth="1"/>
    <col min="15103" max="15344" width="9.140625" style="115"/>
    <col min="15345" max="15345" width="20.140625" style="115" customWidth="1"/>
    <col min="15346" max="15346" width="13.28515625" style="115" customWidth="1"/>
    <col min="15347" max="15347" width="5" style="115" customWidth="1"/>
    <col min="15348" max="15348" width="14.42578125" style="115" customWidth="1"/>
    <col min="15349" max="15349" width="13.140625" style="115" customWidth="1"/>
    <col min="15350" max="15350" width="12" style="115" customWidth="1"/>
    <col min="15351" max="15351" width="13.5703125" style="115" customWidth="1"/>
    <col min="15352" max="15352" width="14.140625" style="115" customWidth="1"/>
    <col min="15353" max="15353" width="3.85546875" style="115" customWidth="1"/>
    <col min="15354" max="15355" width="9.140625" style="115"/>
    <col min="15356" max="15356" width="11.140625" style="115" customWidth="1"/>
    <col min="15357" max="15357" width="9.140625" style="115"/>
    <col min="15358" max="15358" width="5.85546875" style="115" customWidth="1"/>
    <col min="15359" max="15600" width="9.140625" style="115"/>
    <col min="15601" max="15601" width="20.140625" style="115" customWidth="1"/>
    <col min="15602" max="15602" width="13.28515625" style="115" customWidth="1"/>
    <col min="15603" max="15603" width="5" style="115" customWidth="1"/>
    <col min="15604" max="15604" width="14.42578125" style="115" customWidth="1"/>
    <col min="15605" max="15605" width="13.140625" style="115" customWidth="1"/>
    <col min="15606" max="15606" width="12" style="115" customWidth="1"/>
    <col min="15607" max="15607" width="13.5703125" style="115" customWidth="1"/>
    <col min="15608" max="15608" width="14.140625" style="115" customWidth="1"/>
    <col min="15609" max="15609" width="3.85546875" style="115" customWidth="1"/>
    <col min="15610" max="15611" width="9.140625" style="115"/>
    <col min="15612" max="15612" width="11.140625" style="115" customWidth="1"/>
    <col min="15613" max="15613" width="9.140625" style="115"/>
    <col min="15614" max="15614" width="5.85546875" style="115" customWidth="1"/>
    <col min="15615" max="15856" width="9.140625" style="115"/>
    <col min="15857" max="15857" width="20.140625" style="115" customWidth="1"/>
    <col min="15858" max="15858" width="13.28515625" style="115" customWidth="1"/>
    <col min="15859" max="15859" width="5" style="115" customWidth="1"/>
    <col min="15860" max="15860" width="14.42578125" style="115" customWidth="1"/>
    <col min="15861" max="15861" width="13.140625" style="115" customWidth="1"/>
    <col min="15862" max="15862" width="12" style="115" customWidth="1"/>
    <col min="15863" max="15863" width="13.5703125" style="115" customWidth="1"/>
    <col min="15864" max="15864" width="14.140625" style="115" customWidth="1"/>
    <col min="15865" max="15865" width="3.85546875" style="115" customWidth="1"/>
    <col min="15866" max="15867" width="9.140625" style="115"/>
    <col min="15868" max="15868" width="11.140625" style="115" customWidth="1"/>
    <col min="15869" max="15869" width="9.140625" style="115"/>
    <col min="15870" max="15870" width="5.85546875" style="115" customWidth="1"/>
    <col min="15871" max="16112" width="9.140625" style="115"/>
    <col min="16113" max="16113" width="20.140625" style="115" customWidth="1"/>
    <col min="16114" max="16114" width="13.28515625" style="115" customWidth="1"/>
    <col min="16115" max="16115" width="5" style="115" customWidth="1"/>
    <col min="16116" max="16116" width="14.42578125" style="115" customWidth="1"/>
    <col min="16117" max="16117" width="13.140625" style="115" customWidth="1"/>
    <col min="16118" max="16118" width="12" style="115" customWidth="1"/>
    <col min="16119" max="16119" width="13.5703125" style="115" customWidth="1"/>
    <col min="16120" max="16120" width="14.140625" style="115" customWidth="1"/>
    <col min="16121" max="16121" width="3.85546875" style="115" customWidth="1"/>
    <col min="16122" max="16123" width="9.140625" style="115"/>
    <col min="16124" max="16124" width="11.140625" style="115" customWidth="1"/>
    <col min="16125" max="16125" width="9.140625" style="115"/>
    <col min="16126" max="16126" width="5.85546875" style="115" customWidth="1"/>
    <col min="16127" max="16384" width="9.140625" style="115"/>
  </cols>
  <sheetData>
    <row r="1" spans="1:14" ht="18" customHeight="1" x14ac:dyDescent="0.2">
      <c r="A1" s="112" t="s">
        <v>254</v>
      </c>
      <c r="B1" s="113"/>
      <c r="C1" s="113"/>
      <c r="D1" s="246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24.75" customHeight="1" x14ac:dyDescent="0.2">
      <c r="A2" s="289"/>
      <c r="B2" s="285" t="s">
        <v>278</v>
      </c>
      <c r="C2" s="116"/>
      <c r="D2" s="296" t="s">
        <v>279</v>
      </c>
      <c r="E2" s="117" t="s">
        <v>28</v>
      </c>
      <c r="F2" s="118" t="s">
        <v>29</v>
      </c>
      <c r="G2" s="119" t="s">
        <v>21</v>
      </c>
      <c r="H2" s="120" t="s">
        <v>24</v>
      </c>
      <c r="I2" s="290" t="s">
        <v>280</v>
      </c>
      <c r="J2" s="121"/>
      <c r="K2" s="292" t="s">
        <v>27</v>
      </c>
      <c r="L2" s="293"/>
      <c r="M2" s="294"/>
      <c r="N2" s="295" t="s">
        <v>25</v>
      </c>
    </row>
    <row r="3" spans="1:14" ht="26.25" customHeight="1" x14ac:dyDescent="0.2">
      <c r="A3" s="289"/>
      <c r="B3" s="286"/>
      <c r="C3" s="122"/>
      <c r="D3" s="297"/>
      <c r="E3" s="117" t="s">
        <v>22</v>
      </c>
      <c r="F3" s="123" t="s">
        <v>20</v>
      </c>
      <c r="G3" s="124" t="s">
        <v>23</v>
      </c>
      <c r="H3" s="125" t="s">
        <v>23</v>
      </c>
      <c r="I3" s="291"/>
      <c r="J3" s="126"/>
      <c r="K3" s="127" t="s">
        <v>48</v>
      </c>
      <c r="L3" s="128" t="s">
        <v>49</v>
      </c>
      <c r="M3" s="129" t="s">
        <v>50</v>
      </c>
      <c r="N3" s="295"/>
    </row>
    <row r="4" spans="1:14" ht="15.75" customHeight="1" x14ac:dyDescent="0.2">
      <c r="A4" s="130" t="s">
        <v>2</v>
      </c>
      <c r="B4" s="131">
        <f>SUM(E4:H4)</f>
        <v>86537538.237182051</v>
      </c>
      <c r="C4" s="132"/>
      <c r="D4" s="247">
        <f>E4+F4</f>
        <v>68866395.970541209</v>
      </c>
      <c r="E4" s="133">
        <v>51165529.6392712</v>
      </c>
      <c r="F4" s="134">
        <v>17700866.331270002</v>
      </c>
      <c r="G4" s="135">
        <v>9070230.4709126502</v>
      </c>
      <c r="H4" s="136">
        <v>8600911.7957281992</v>
      </c>
      <c r="I4" s="137">
        <f>SUM(G4:H4)</f>
        <v>17671142.266640849</v>
      </c>
      <c r="J4" s="138"/>
      <c r="K4" s="139">
        <f>100*(F4+G4+H4)/B4</f>
        <v>40.874757149854744</v>
      </c>
      <c r="L4" s="140">
        <f>100*I4/B4</f>
        <v>20.420204487684625</v>
      </c>
      <c r="M4" s="141">
        <f>100*H4/B4</f>
        <v>9.9389374494971463</v>
      </c>
      <c r="N4" s="142">
        <f>100*F4/B4</f>
        <v>20.454552662170112</v>
      </c>
    </row>
    <row r="5" spans="1:14" s="189" customFormat="1" ht="15.75" customHeight="1" x14ac:dyDescent="0.2">
      <c r="A5" s="143" t="s">
        <v>3</v>
      </c>
      <c r="B5" s="144">
        <f>SUM(B6:B14)-B10</f>
        <v>86537538.237182051</v>
      </c>
      <c r="C5" s="144"/>
      <c r="D5" s="247">
        <f t="shared" ref="D5:D27" si="0">E5+F5</f>
        <v>68866395.970541194</v>
      </c>
      <c r="E5" s="144">
        <f t="shared" ref="E5:I5" si="1">SUM(E6:E14)-E10</f>
        <v>51165529.639271192</v>
      </c>
      <c r="F5" s="144">
        <f t="shared" si="1"/>
        <v>17700866.331270002</v>
      </c>
      <c r="G5" s="144">
        <f t="shared" si="1"/>
        <v>9070230.4709126502</v>
      </c>
      <c r="H5" s="144">
        <f t="shared" si="1"/>
        <v>8600911.7957281992</v>
      </c>
      <c r="I5" s="144">
        <f t="shared" si="1"/>
        <v>17671142.266640853</v>
      </c>
      <c r="J5" s="184"/>
      <c r="K5" s="185">
        <f>100*(F5+G5+H5)/B5</f>
        <v>40.874757149854744</v>
      </c>
      <c r="L5" s="186">
        <f t="shared" ref="L5:L14" si="2">100*I5/B5</f>
        <v>20.420204487684632</v>
      </c>
      <c r="M5" s="187">
        <f t="shared" ref="M5:M21" si="3">100*H5/B5</f>
        <v>9.9389374494971463</v>
      </c>
      <c r="N5" s="188">
        <f t="shared" ref="N5:N14" si="4">100*F5/B5</f>
        <v>20.454552662170112</v>
      </c>
    </row>
    <row r="6" spans="1:14" ht="15.75" customHeight="1" x14ac:dyDescent="0.2">
      <c r="A6" s="153" t="s">
        <v>10</v>
      </c>
      <c r="B6" s="154">
        <f>SUM(E6:H6)</f>
        <v>25565537.727062911</v>
      </c>
      <c r="C6" s="145"/>
      <c r="D6" s="248">
        <f t="shared" si="0"/>
        <v>20901090.880124472</v>
      </c>
      <c r="E6" s="155">
        <v>13765872.297604339</v>
      </c>
      <c r="F6" s="156">
        <v>7135218.582520131</v>
      </c>
      <c r="G6" s="157">
        <v>3844667.5384092191</v>
      </c>
      <c r="H6" s="158">
        <v>819779.30852922122</v>
      </c>
      <c r="I6" s="159">
        <f t="shared" ref="I6:I27" si="5">SUM(G6:H6)</f>
        <v>4664446.8469384406</v>
      </c>
      <c r="J6" s="148"/>
      <c r="K6" s="149">
        <f>100*(F6+G6+H6)/B6</f>
        <v>46.154575567435842</v>
      </c>
      <c r="L6" s="150">
        <f t="shared" si="2"/>
        <v>18.245056672525209</v>
      </c>
      <c r="M6" s="151">
        <f t="shared" si="3"/>
        <v>3.2065795653553866</v>
      </c>
      <c r="N6" s="152">
        <f t="shared" si="4"/>
        <v>27.90951889491064</v>
      </c>
    </row>
    <row r="7" spans="1:14" ht="15.75" customHeight="1" x14ac:dyDescent="0.2">
      <c r="A7" s="153" t="s">
        <v>4</v>
      </c>
      <c r="B7" s="154">
        <f>SUM(E7:H7)</f>
        <v>388593.66545138828</v>
      </c>
      <c r="C7" s="145"/>
      <c r="D7" s="248">
        <f t="shared" si="0"/>
        <v>318419.41673411848</v>
      </c>
      <c r="E7" s="155">
        <v>210508.27931787644</v>
      </c>
      <c r="F7" s="156">
        <v>107911.13741624207</v>
      </c>
      <c r="G7" s="157">
        <v>60085.499008348554</v>
      </c>
      <c r="H7" s="158">
        <v>10088.749708921268</v>
      </c>
      <c r="I7" s="159">
        <f t="shared" si="5"/>
        <v>70174.248717269817</v>
      </c>
      <c r="J7" s="148"/>
      <c r="K7" s="149">
        <f t="shared" ref="K7:K27" si="6">100*(F7+G7+H7)/B7</f>
        <v>45.828175280893703</v>
      </c>
      <c r="L7" s="150">
        <f t="shared" si="2"/>
        <v>18.058515862772953</v>
      </c>
      <c r="M7" s="151">
        <f t="shared" si="3"/>
        <v>2.5962208357674155</v>
      </c>
      <c r="N7" s="152">
        <f t="shared" si="4"/>
        <v>27.769659418120746</v>
      </c>
    </row>
    <row r="8" spans="1:14" ht="15.75" customHeight="1" x14ac:dyDescent="0.2">
      <c r="A8" s="160" t="s">
        <v>5</v>
      </c>
      <c r="B8" s="154">
        <f>SUM(E8:H8)</f>
        <v>15082963.44869888</v>
      </c>
      <c r="C8" s="145"/>
      <c r="D8" s="248">
        <f t="shared" si="0"/>
        <v>12629448.831281984</v>
      </c>
      <c r="E8" s="155">
        <v>9515635.8530725818</v>
      </c>
      <c r="F8" s="156">
        <v>3113812.9782094029</v>
      </c>
      <c r="G8" s="157">
        <v>1671380.1460025334</v>
      </c>
      <c r="H8" s="158">
        <v>782134.47141436313</v>
      </c>
      <c r="I8" s="159">
        <f t="shared" si="5"/>
        <v>2453514.6174168964</v>
      </c>
      <c r="J8" s="148"/>
      <c r="K8" s="149">
        <f t="shared" si="6"/>
        <v>36.911364365247202</v>
      </c>
      <c r="L8" s="150">
        <f t="shared" si="2"/>
        <v>16.266794159927151</v>
      </c>
      <c r="M8" s="151">
        <f t="shared" si="3"/>
        <v>5.1855490737918171</v>
      </c>
      <c r="N8" s="152">
        <f t="shared" si="4"/>
        <v>20.644570205320054</v>
      </c>
    </row>
    <row r="9" spans="1:14" ht="15.75" customHeight="1" x14ac:dyDescent="0.2">
      <c r="A9" s="160" t="s">
        <v>6</v>
      </c>
      <c r="B9" s="154">
        <f>SUM(E9:H9)</f>
        <v>32134841.344313618</v>
      </c>
      <c r="C9" s="145"/>
      <c r="D9" s="248">
        <f t="shared" si="0"/>
        <v>25080131.574641585</v>
      </c>
      <c r="E9" s="155">
        <v>19625347.63264329</v>
      </c>
      <c r="F9" s="156">
        <v>5454783.9419982964</v>
      </c>
      <c r="G9" s="157">
        <v>2614345.5961152539</v>
      </c>
      <c r="H9" s="158">
        <v>4440364.1735567776</v>
      </c>
      <c r="I9" s="159">
        <f t="shared" si="5"/>
        <v>7054709.7696720315</v>
      </c>
      <c r="J9" s="148"/>
      <c r="K9" s="149">
        <f t="shared" si="6"/>
        <v>38.928132794045766</v>
      </c>
      <c r="L9" s="150">
        <f t="shared" si="2"/>
        <v>21.953460712885668</v>
      </c>
      <c r="M9" s="151">
        <f t="shared" si="3"/>
        <v>13.817912234200332</v>
      </c>
      <c r="N9" s="152">
        <f t="shared" si="4"/>
        <v>16.974672081160101</v>
      </c>
    </row>
    <row r="10" spans="1:14" s="189" customFormat="1" ht="15.75" customHeight="1" x14ac:dyDescent="0.2">
      <c r="A10" s="181" t="s">
        <v>13</v>
      </c>
      <c r="B10" s="182">
        <f>SUM(B11:B14)</f>
        <v>13365602.051655248</v>
      </c>
      <c r="C10" s="182"/>
      <c r="D10" s="247">
        <f t="shared" si="0"/>
        <v>9937305.2677590363</v>
      </c>
      <c r="E10" s="182">
        <f t="shared" ref="E10:I10" si="7">SUM(E11:E14)</f>
        <v>8048165.5766331041</v>
      </c>
      <c r="F10" s="182">
        <f t="shared" si="7"/>
        <v>1889139.6911259324</v>
      </c>
      <c r="G10" s="182">
        <f t="shared" si="7"/>
        <v>879751.69137729611</v>
      </c>
      <c r="H10" s="182">
        <f t="shared" si="7"/>
        <v>2548545.0925189154</v>
      </c>
      <c r="I10" s="182">
        <f t="shared" si="7"/>
        <v>3428296.783896212</v>
      </c>
      <c r="J10" s="184"/>
      <c r="K10" s="185">
        <f t="shared" si="6"/>
        <v>39.78448897753627</v>
      </c>
      <c r="L10" s="186">
        <f t="shared" si="2"/>
        <v>25.650148572780815</v>
      </c>
      <c r="M10" s="187">
        <f t="shared" si="3"/>
        <v>19.067940842988765</v>
      </c>
      <c r="N10" s="188">
        <f t="shared" si="4"/>
        <v>14.134340404755459</v>
      </c>
    </row>
    <row r="11" spans="1:14" ht="15.75" customHeight="1" x14ac:dyDescent="0.2">
      <c r="A11" s="153" t="s">
        <v>250</v>
      </c>
      <c r="B11" s="154">
        <f t="shared" ref="B11:B27" si="8">SUM(E11:H11)</f>
        <v>7078515.5215763832</v>
      </c>
      <c r="C11" s="145"/>
      <c r="D11" s="248">
        <f t="shared" si="0"/>
        <v>5352408.6465637218</v>
      </c>
      <c r="E11" s="155">
        <v>4173906.3435283233</v>
      </c>
      <c r="F11" s="156">
        <v>1178502.3030353982</v>
      </c>
      <c r="G11" s="157">
        <v>535902.5093392157</v>
      </c>
      <c r="H11" s="158">
        <v>1190204.3656734461</v>
      </c>
      <c r="I11" s="159">
        <f t="shared" si="5"/>
        <v>1726106.8750126618</v>
      </c>
      <c r="J11" s="148"/>
      <c r="K11" s="149">
        <f t="shared" si="6"/>
        <v>41.034157079890178</v>
      </c>
      <c r="L11" s="150">
        <f t="shared" si="2"/>
        <v>24.385153493712455</v>
      </c>
      <c r="M11" s="151">
        <f t="shared" si="3"/>
        <v>16.814321619349759</v>
      </c>
      <c r="N11" s="152">
        <f t="shared" si="4"/>
        <v>16.649003586177717</v>
      </c>
    </row>
    <row r="12" spans="1:14" ht="15.75" customHeight="1" x14ac:dyDescent="0.2">
      <c r="A12" s="153" t="s">
        <v>251</v>
      </c>
      <c r="B12" s="154">
        <f t="shared" si="8"/>
        <v>5775843.1117345411</v>
      </c>
      <c r="C12" s="145"/>
      <c r="D12" s="248">
        <f t="shared" si="0"/>
        <v>4153940.7089590952</v>
      </c>
      <c r="E12" s="155">
        <v>3503593.0043314854</v>
      </c>
      <c r="F12" s="156">
        <v>650347.70462760981</v>
      </c>
      <c r="G12" s="157">
        <v>304329.06770768791</v>
      </c>
      <c r="H12" s="158">
        <v>1317573.3350677583</v>
      </c>
      <c r="I12" s="159">
        <f t="shared" si="5"/>
        <v>1621902.4027754462</v>
      </c>
      <c r="J12" s="148"/>
      <c r="K12" s="149">
        <f t="shared" si="6"/>
        <v>39.340578742289921</v>
      </c>
      <c r="L12" s="150">
        <f t="shared" si="2"/>
        <v>28.080790482004165</v>
      </c>
      <c r="M12" s="151">
        <f t="shared" si="3"/>
        <v>22.811792314630207</v>
      </c>
      <c r="N12" s="152">
        <f t="shared" si="4"/>
        <v>11.259788260285765</v>
      </c>
    </row>
    <row r="13" spans="1:14" ht="15.75" customHeight="1" x14ac:dyDescent="0.2">
      <c r="A13" s="153" t="s">
        <v>252</v>
      </c>
      <c r="B13" s="154">
        <f t="shared" si="8"/>
        <v>440504.14636971481</v>
      </c>
      <c r="C13" s="145"/>
      <c r="D13" s="248">
        <f t="shared" si="0"/>
        <v>368033.57600697724</v>
      </c>
      <c r="E13" s="155">
        <v>316718.34215156402</v>
      </c>
      <c r="F13" s="156">
        <v>51315.233855413215</v>
      </c>
      <c r="G13" s="157">
        <v>34900.766146623966</v>
      </c>
      <c r="H13" s="158">
        <v>37569.804216113567</v>
      </c>
      <c r="I13" s="159">
        <f t="shared" si="5"/>
        <v>72470.570362737533</v>
      </c>
      <c r="J13" s="148"/>
      <c r="K13" s="149">
        <f t="shared" si="6"/>
        <v>28.100939625266868</v>
      </c>
      <c r="L13" s="150">
        <f t="shared" si="2"/>
        <v>16.451733987065136</v>
      </c>
      <c r="M13" s="151">
        <f t="shared" si="3"/>
        <v>8.5288196548736348</v>
      </c>
      <c r="N13" s="152">
        <f t="shared" si="4"/>
        <v>11.64920563820173</v>
      </c>
    </row>
    <row r="14" spans="1:14" ht="15.75" customHeight="1" x14ac:dyDescent="0.2">
      <c r="A14" s="153" t="s">
        <v>253</v>
      </c>
      <c r="B14" s="154">
        <f t="shared" si="8"/>
        <v>70739.271974608186</v>
      </c>
      <c r="C14" s="145"/>
      <c r="D14" s="248">
        <f t="shared" si="0"/>
        <v>62922.336229241962</v>
      </c>
      <c r="E14" s="155">
        <v>53947.886621730962</v>
      </c>
      <c r="F14" s="156">
        <v>8974.4496075109964</v>
      </c>
      <c r="G14" s="157">
        <v>4619.3481837685795</v>
      </c>
      <c r="H14" s="158">
        <v>3197.5875615976411</v>
      </c>
      <c r="I14" s="159">
        <f t="shared" si="5"/>
        <v>7816.9357453662205</v>
      </c>
      <c r="J14" s="148"/>
      <c r="K14" s="149">
        <f t="shared" si="6"/>
        <v>23.73700616950719</v>
      </c>
      <c r="L14" s="150">
        <f t="shared" si="2"/>
        <v>11.050348027573856</v>
      </c>
      <c r="M14" s="151">
        <f t="shared" si="3"/>
        <v>4.5202438084822436</v>
      </c>
      <c r="N14" s="152">
        <f t="shared" si="4"/>
        <v>12.686658141933336</v>
      </c>
    </row>
    <row r="15" spans="1:14" s="189" customFormat="1" ht="15.75" customHeight="1" x14ac:dyDescent="0.2">
      <c r="A15" s="143" t="s">
        <v>11</v>
      </c>
      <c r="B15" s="144">
        <f>SUM(B16:B21)-B18</f>
        <v>86537538.237182051</v>
      </c>
      <c r="C15" s="144">
        <f t="shared" ref="C15:I15" si="9">SUM(C16:C21)-C18</f>
        <v>0</v>
      </c>
      <c r="D15" s="247">
        <f t="shared" si="0"/>
        <v>68866395.970541194</v>
      </c>
      <c r="E15" s="144">
        <f t="shared" si="9"/>
        <v>51165529.639271192</v>
      </c>
      <c r="F15" s="144">
        <f t="shared" si="9"/>
        <v>17700866.331270002</v>
      </c>
      <c r="G15" s="144">
        <f t="shared" si="9"/>
        <v>9070230.4709126502</v>
      </c>
      <c r="H15" s="144">
        <f t="shared" si="9"/>
        <v>8600911.7957281992</v>
      </c>
      <c r="I15" s="144">
        <f t="shared" si="9"/>
        <v>17671142.266640849</v>
      </c>
      <c r="J15" s="191"/>
      <c r="K15" s="185">
        <f t="shared" si="6"/>
        <v>40.874757149854744</v>
      </c>
      <c r="L15" s="186">
        <f t="shared" ref="L15:L27" si="10">100*I15/B15</f>
        <v>20.420204487684625</v>
      </c>
      <c r="M15" s="187">
        <f t="shared" si="3"/>
        <v>9.9389374494971463</v>
      </c>
      <c r="N15" s="188">
        <f t="shared" ref="N15:N27" si="11">100*F15/B15</f>
        <v>20.454552662170112</v>
      </c>
    </row>
    <row r="16" spans="1:14" ht="15.75" customHeight="1" x14ac:dyDescent="0.2">
      <c r="A16" s="153" t="s">
        <v>7</v>
      </c>
      <c r="B16" s="154">
        <f>SUM(E16:H16)</f>
        <v>17674818.450852383</v>
      </c>
      <c r="C16" s="145"/>
      <c r="D16" s="248">
        <f t="shared" si="0"/>
        <v>11876075.74011948</v>
      </c>
      <c r="E16" s="155">
        <v>5725225.2486963728</v>
      </c>
      <c r="F16" s="156">
        <v>6150850.4914231058</v>
      </c>
      <c r="G16" s="157">
        <v>3213916.2485287311</v>
      </c>
      <c r="H16" s="158">
        <v>2584826.4622041718</v>
      </c>
      <c r="I16" s="159">
        <f t="shared" si="5"/>
        <v>5798742.7107329033</v>
      </c>
      <c r="J16" s="148"/>
      <c r="K16" s="149">
        <f t="shared" si="6"/>
        <v>67.608010998153873</v>
      </c>
      <c r="L16" s="150">
        <f t="shared" si="10"/>
        <v>32.807933653503831</v>
      </c>
      <c r="M16" s="151">
        <f t="shared" si="3"/>
        <v>14.624345191390162</v>
      </c>
      <c r="N16" s="152">
        <f t="shared" si="11"/>
        <v>34.800077344650042</v>
      </c>
    </row>
    <row r="17" spans="1:14" ht="15.75" customHeight="1" x14ac:dyDescent="0.2">
      <c r="A17" s="153" t="s">
        <v>14</v>
      </c>
      <c r="B17" s="154">
        <f t="shared" si="8"/>
        <v>24956056.440030869</v>
      </c>
      <c r="C17" s="145"/>
      <c r="D17" s="248">
        <f t="shared" si="0"/>
        <v>19422059.265182257</v>
      </c>
      <c r="E17" s="155">
        <v>14302573.092783578</v>
      </c>
      <c r="F17" s="156">
        <v>5119486.172398679</v>
      </c>
      <c r="G17" s="157">
        <v>1847646.5489545681</v>
      </c>
      <c r="H17" s="158">
        <v>3686350.6258940427</v>
      </c>
      <c r="I17" s="159">
        <f t="shared" si="5"/>
        <v>5533997.1748486105</v>
      </c>
      <c r="J17" s="148"/>
      <c r="K17" s="149">
        <f t="shared" si="6"/>
        <v>42.688969600816115</v>
      </c>
      <c r="L17" s="150">
        <f t="shared" si="10"/>
        <v>22.174966578340392</v>
      </c>
      <c r="M17" s="151">
        <f t="shared" si="3"/>
        <v>14.771366761220079</v>
      </c>
      <c r="N17" s="152">
        <f t="shared" si="11"/>
        <v>20.51400302247572</v>
      </c>
    </row>
    <row r="18" spans="1:14" s="189" customFormat="1" ht="15.75" customHeight="1" x14ac:dyDescent="0.2">
      <c r="A18" s="190" t="s">
        <v>265</v>
      </c>
      <c r="B18" s="182">
        <f>SUM(B16:B17)</f>
        <v>42630874.890883252</v>
      </c>
      <c r="C18" s="182">
        <f t="shared" ref="C18:I18" si="12">SUM(C16:C17)</f>
        <v>0</v>
      </c>
      <c r="D18" s="247">
        <f t="shared" si="0"/>
        <v>31298135.005301736</v>
      </c>
      <c r="E18" s="182">
        <f t="shared" si="12"/>
        <v>20027798.34147995</v>
      </c>
      <c r="F18" s="182">
        <f t="shared" si="12"/>
        <v>11270336.663821785</v>
      </c>
      <c r="G18" s="182">
        <f t="shared" si="12"/>
        <v>5061562.7974832989</v>
      </c>
      <c r="H18" s="182">
        <f t="shared" si="12"/>
        <v>6271177.0880982149</v>
      </c>
      <c r="I18" s="182">
        <f t="shared" si="12"/>
        <v>11332739.885581514</v>
      </c>
      <c r="J18" s="184"/>
      <c r="K18" s="185">
        <f t="shared" si="6"/>
        <v>53.020437903884165</v>
      </c>
      <c r="L18" s="186">
        <f t="shared" si="10"/>
        <v>26.583409124463117</v>
      </c>
      <c r="M18" s="187">
        <f t="shared" si="3"/>
        <v>14.710411419305228</v>
      </c>
      <c r="N18" s="188">
        <f t="shared" si="11"/>
        <v>26.437028779421045</v>
      </c>
    </row>
    <row r="19" spans="1:14" ht="15.75" customHeight="1" x14ac:dyDescent="0.2">
      <c r="A19" s="160" t="s">
        <v>15</v>
      </c>
      <c r="B19" s="154">
        <f t="shared" si="8"/>
        <v>21061588.663106062</v>
      </c>
      <c r="C19" s="145"/>
      <c r="D19" s="248">
        <f t="shared" si="0"/>
        <v>17947007.328260802</v>
      </c>
      <c r="E19" s="155">
        <v>14549934.047856349</v>
      </c>
      <c r="F19" s="156">
        <v>3397073.2804044527</v>
      </c>
      <c r="G19" s="157">
        <v>1609710.840120011</v>
      </c>
      <c r="H19" s="158">
        <v>1504870.4947252483</v>
      </c>
      <c r="I19" s="159">
        <f t="shared" si="5"/>
        <v>3114581.3348452593</v>
      </c>
      <c r="J19" s="148"/>
      <c r="K19" s="149">
        <f t="shared" si="6"/>
        <v>30.917205341951661</v>
      </c>
      <c r="L19" s="150">
        <f t="shared" si="10"/>
        <v>14.787969628811162</v>
      </c>
      <c r="M19" s="151">
        <f t="shared" si="3"/>
        <v>7.1450948871741815</v>
      </c>
      <c r="N19" s="152">
        <f t="shared" si="11"/>
        <v>16.129235713140496</v>
      </c>
    </row>
    <row r="20" spans="1:14" ht="15.75" customHeight="1" x14ac:dyDescent="0.2">
      <c r="A20" s="160" t="s">
        <v>16</v>
      </c>
      <c r="B20" s="154">
        <f t="shared" si="8"/>
        <v>14476352.172401024</v>
      </c>
      <c r="C20" s="145"/>
      <c r="D20" s="248">
        <f t="shared" si="0"/>
        <v>12428938.929537671</v>
      </c>
      <c r="E20" s="155">
        <v>10707794.821946103</v>
      </c>
      <c r="F20" s="156">
        <v>1721144.1075915678</v>
      </c>
      <c r="G20" s="157">
        <v>1465821.6410756325</v>
      </c>
      <c r="H20" s="158">
        <v>581591.60178772232</v>
      </c>
      <c r="I20" s="159">
        <f t="shared" si="5"/>
        <v>2047413.2428633547</v>
      </c>
      <c r="J20" s="148"/>
      <c r="K20" s="149">
        <f t="shared" si="6"/>
        <v>26.032506708697152</v>
      </c>
      <c r="L20" s="150">
        <f t="shared" si="10"/>
        <v>14.143157188222606</v>
      </c>
      <c r="M20" s="151">
        <f t="shared" si="3"/>
        <v>4.0175286899728722</v>
      </c>
      <c r="N20" s="152">
        <f t="shared" si="11"/>
        <v>11.889349520474548</v>
      </c>
    </row>
    <row r="21" spans="1:14" ht="15.75" customHeight="1" x14ac:dyDescent="0.2">
      <c r="A21" s="161" t="s">
        <v>17</v>
      </c>
      <c r="B21" s="162">
        <f t="shared" si="8"/>
        <v>8368722.5107917124</v>
      </c>
      <c r="C21" s="163"/>
      <c r="D21" s="248">
        <f t="shared" si="0"/>
        <v>7192314.70744099</v>
      </c>
      <c r="E21" s="164">
        <v>5880002.4279887928</v>
      </c>
      <c r="F21" s="165">
        <v>1312312.2794521975</v>
      </c>
      <c r="G21" s="166">
        <v>933135.19223370845</v>
      </c>
      <c r="H21" s="167">
        <v>243272.61111701388</v>
      </c>
      <c r="I21" s="159">
        <f t="shared" si="5"/>
        <v>1176407.8033507224</v>
      </c>
      <c r="J21" s="169"/>
      <c r="K21" s="170">
        <f t="shared" si="6"/>
        <v>29.738351099509423</v>
      </c>
      <c r="L21" s="171">
        <f t="shared" si="10"/>
        <v>14.057196923828101</v>
      </c>
      <c r="M21" s="172">
        <f t="shared" si="3"/>
        <v>2.9069264849361027</v>
      </c>
      <c r="N21" s="173">
        <f t="shared" si="11"/>
        <v>15.681154175681323</v>
      </c>
    </row>
    <row r="22" spans="1:14" s="189" customFormat="1" ht="15.75" customHeight="1" x14ac:dyDescent="0.2">
      <c r="A22" s="143" t="s">
        <v>8</v>
      </c>
      <c r="B22" s="144">
        <f>SUM(B23:B24)</f>
        <v>86537538.237182051</v>
      </c>
      <c r="C22" s="174"/>
      <c r="D22" s="247">
        <f t="shared" si="0"/>
        <v>68866395.970541209</v>
      </c>
      <c r="E22" s="175">
        <f>SUM(E23:E24)</f>
        <v>51165529.6392712</v>
      </c>
      <c r="F22" s="176">
        <f t="shared" ref="F22:I22" si="13">SUM(F23:F24)</f>
        <v>17700866.331270006</v>
      </c>
      <c r="G22" s="177">
        <f t="shared" si="13"/>
        <v>9070230.4709126502</v>
      </c>
      <c r="H22" s="178">
        <f t="shared" si="13"/>
        <v>8600911.7957281992</v>
      </c>
      <c r="I22" s="179">
        <f t="shared" si="13"/>
        <v>17671142.266640849</v>
      </c>
      <c r="J22" s="191"/>
      <c r="K22" s="185">
        <f>100*(F22+G22+H22)/B22</f>
        <v>40.874757149854744</v>
      </c>
      <c r="L22" s="186">
        <f t="shared" si="10"/>
        <v>20.420204487684625</v>
      </c>
      <c r="M22" s="187">
        <f t="shared" ref="M22:M27" si="14">100*H22/B22</f>
        <v>9.9389374494971463</v>
      </c>
      <c r="N22" s="188">
        <f t="shared" si="11"/>
        <v>20.454552662170119</v>
      </c>
    </row>
    <row r="23" spans="1:14" ht="15.75" customHeight="1" x14ac:dyDescent="0.2">
      <c r="A23" s="153" t="s">
        <v>9</v>
      </c>
      <c r="B23" s="154">
        <f>SUM(E23:H23)</f>
        <v>43672385.89067658</v>
      </c>
      <c r="C23" s="145"/>
      <c r="D23" s="248">
        <f t="shared" si="0"/>
        <v>35257971.23785717</v>
      </c>
      <c r="E23" s="155">
        <v>26887262.921542451</v>
      </c>
      <c r="F23" s="156">
        <v>8370708.3163147187</v>
      </c>
      <c r="G23" s="157">
        <v>4285653.8773070406</v>
      </c>
      <c r="H23" s="158">
        <v>4128760.7755123656</v>
      </c>
      <c r="I23" s="159">
        <f t="shared" si="5"/>
        <v>8414414.6528194062</v>
      </c>
      <c r="J23" s="148"/>
      <c r="K23" s="149">
        <f>100*(F23+G23+H23)/B23</f>
        <v>38.434179005359773</v>
      </c>
      <c r="L23" s="150">
        <f t="shared" si="10"/>
        <v>19.267128372337819</v>
      </c>
      <c r="M23" s="151">
        <f t="shared" si="14"/>
        <v>9.4539391226477427</v>
      </c>
      <c r="N23" s="152">
        <f t="shared" si="11"/>
        <v>19.167050633021962</v>
      </c>
    </row>
    <row r="24" spans="1:14" ht="15.75" customHeight="1" x14ac:dyDescent="0.2">
      <c r="A24" s="161" t="s">
        <v>36</v>
      </c>
      <c r="B24" s="162">
        <f>SUM(E24:H24)</f>
        <v>42865152.346505471</v>
      </c>
      <c r="C24" s="163"/>
      <c r="D24" s="248">
        <f t="shared" si="0"/>
        <v>33608424.732684031</v>
      </c>
      <c r="E24" s="164">
        <v>24278266.717728745</v>
      </c>
      <c r="F24" s="165">
        <v>9330158.0149552859</v>
      </c>
      <c r="G24" s="166">
        <v>4784576.5936056096</v>
      </c>
      <c r="H24" s="167">
        <v>4472151.0202158336</v>
      </c>
      <c r="I24" s="159">
        <f t="shared" si="5"/>
        <v>9256727.6138214432</v>
      </c>
      <c r="J24" s="169"/>
      <c r="K24" s="170">
        <f>100*(F24+G24+H24)/B24</f>
        <v>43.361296090883954</v>
      </c>
      <c r="L24" s="171">
        <f t="shared" si="10"/>
        <v>21.594995251605788</v>
      </c>
      <c r="M24" s="172">
        <f t="shared" si="14"/>
        <v>10.433069230839722</v>
      </c>
      <c r="N24" s="173">
        <f t="shared" si="11"/>
        <v>21.76630083927817</v>
      </c>
    </row>
    <row r="25" spans="1:14" s="189" customFormat="1" ht="15.75" customHeight="1" x14ac:dyDescent="0.2">
      <c r="A25" s="143" t="s">
        <v>26</v>
      </c>
      <c r="B25" s="144">
        <f>SUM(B26:B27)</f>
        <v>86537538.237182051</v>
      </c>
      <c r="C25" s="174"/>
      <c r="D25" s="247">
        <f t="shared" si="0"/>
        <v>68866395.970541194</v>
      </c>
      <c r="E25" s="175">
        <f>SUM(E26:E27)</f>
        <v>51165529.639271192</v>
      </c>
      <c r="F25" s="176">
        <f t="shared" ref="F25:I25" si="15">SUM(F26:F27)</f>
        <v>17700866.331270002</v>
      </c>
      <c r="G25" s="177">
        <f t="shared" si="15"/>
        <v>9070230.4709126521</v>
      </c>
      <c r="H25" s="178">
        <f t="shared" si="15"/>
        <v>8600911.7957281992</v>
      </c>
      <c r="I25" s="179">
        <f t="shared" si="15"/>
        <v>17671142.266640849</v>
      </c>
      <c r="J25" s="191"/>
      <c r="K25" s="185">
        <f t="shared" si="6"/>
        <v>40.874757149854744</v>
      </c>
      <c r="L25" s="186">
        <f t="shared" si="10"/>
        <v>20.420204487684625</v>
      </c>
      <c r="M25" s="187">
        <f t="shared" si="14"/>
        <v>9.9389374494971463</v>
      </c>
      <c r="N25" s="188">
        <f t="shared" si="11"/>
        <v>20.454552662170112</v>
      </c>
    </row>
    <row r="26" spans="1:14" ht="15.75" customHeight="1" x14ac:dyDescent="0.2">
      <c r="A26" s="153" t="s">
        <v>0</v>
      </c>
      <c r="B26" s="154">
        <f t="shared" si="8"/>
        <v>25481416.450828705</v>
      </c>
      <c r="C26" s="145"/>
      <c r="D26" s="248">
        <f t="shared" si="0"/>
        <v>20711194.201661676</v>
      </c>
      <c r="E26" s="155">
        <v>17188322.503035776</v>
      </c>
      <c r="F26" s="156">
        <v>3522871.698625898</v>
      </c>
      <c r="G26" s="157">
        <v>1755897.7258756498</v>
      </c>
      <c r="H26" s="158">
        <v>3014324.5232913801</v>
      </c>
      <c r="I26" s="159">
        <f>SUM(G26:H26)</f>
        <v>4770222.2491670297</v>
      </c>
      <c r="J26" s="148"/>
      <c r="K26" s="149">
        <f t="shared" si="6"/>
        <v>32.545655237792801</v>
      </c>
      <c r="L26" s="150">
        <f t="shared" si="10"/>
        <v>18.720396718809141</v>
      </c>
      <c r="M26" s="151">
        <f t="shared" si="14"/>
        <v>11.829501429436231</v>
      </c>
      <c r="N26" s="152">
        <f t="shared" si="11"/>
        <v>13.825258518983654</v>
      </c>
    </row>
    <row r="27" spans="1:14" ht="15.75" customHeight="1" x14ac:dyDescent="0.2">
      <c r="A27" s="161" t="s">
        <v>1</v>
      </c>
      <c r="B27" s="162">
        <f t="shared" si="8"/>
        <v>61056121.786353342</v>
      </c>
      <c r="C27" s="163"/>
      <c r="D27" s="248">
        <f t="shared" si="0"/>
        <v>48155201.768879518</v>
      </c>
      <c r="E27" s="164">
        <v>33977207.136235416</v>
      </c>
      <c r="F27" s="165">
        <v>14177994.632644104</v>
      </c>
      <c r="G27" s="166">
        <v>7314332.7450370016</v>
      </c>
      <c r="H27" s="167">
        <v>5586587.2724368181</v>
      </c>
      <c r="I27" s="159">
        <f t="shared" si="5"/>
        <v>12900920.017473821</v>
      </c>
      <c r="J27" s="169"/>
      <c r="K27" s="170">
        <f t="shared" si="6"/>
        <v>44.350859271527355</v>
      </c>
      <c r="L27" s="171">
        <f t="shared" si="10"/>
        <v>21.129609349602202</v>
      </c>
      <c r="M27" s="172">
        <f t="shared" si="14"/>
        <v>9.1499215950618673</v>
      </c>
      <c r="N27" s="173">
        <f t="shared" si="11"/>
        <v>23.221249921925157</v>
      </c>
    </row>
  </sheetData>
  <mergeCells count="6">
    <mergeCell ref="A2:A3"/>
    <mergeCell ref="B2:B3"/>
    <mergeCell ref="I2:I3"/>
    <mergeCell ref="K2:M2"/>
    <mergeCell ref="N2:N3"/>
    <mergeCell ref="D2:D3"/>
  </mergeCells>
  <pageMargins left="0.7" right="0.7" top="0.75" bottom="0.75" header="0.3" footer="0.3"/>
  <pageSetup paperSize="9" scale="5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7"/>
  <sheetViews>
    <sheetView view="pageBreakPreview" zoomScale="90" zoomScaleNormal="100" zoomScaleSheetLayoutView="90" workbookViewId="0">
      <selection activeCell="B6" sqref="B6"/>
    </sheetView>
  </sheetViews>
  <sheetFormatPr defaultRowHeight="12.75" x14ac:dyDescent="0.2"/>
  <cols>
    <col min="1" max="1" width="20.140625" style="115" customWidth="1"/>
    <col min="2" max="2" width="14.140625" style="115" customWidth="1"/>
    <col min="3" max="3" width="5.5703125" style="115" customWidth="1"/>
    <col min="4" max="4" width="21.42578125" style="249" customWidth="1"/>
    <col min="5" max="5" width="13.28515625" style="115" customWidth="1"/>
    <col min="6" max="6" width="13.140625" style="115" customWidth="1"/>
    <col min="7" max="7" width="14.28515625" style="115" customWidth="1"/>
    <col min="8" max="8" width="13.5703125" style="115" customWidth="1"/>
    <col min="9" max="9" width="14.140625" style="115" customWidth="1"/>
    <col min="10" max="10" width="3.85546875" style="115" customWidth="1"/>
    <col min="11" max="12" width="10.28515625" style="115" customWidth="1"/>
    <col min="13" max="14" width="10.5703125" style="115" customWidth="1"/>
    <col min="15" max="233" width="9.140625" style="115"/>
    <col min="234" max="234" width="20.140625" style="115" customWidth="1"/>
    <col min="235" max="235" width="13.28515625" style="115" customWidth="1"/>
    <col min="236" max="236" width="5" style="115" customWidth="1"/>
    <col min="237" max="237" width="14.42578125" style="115" customWidth="1"/>
    <col min="238" max="238" width="13.140625" style="115" customWidth="1"/>
    <col min="239" max="239" width="12" style="115" customWidth="1"/>
    <col min="240" max="240" width="13.5703125" style="115" customWidth="1"/>
    <col min="241" max="241" width="14.140625" style="115" customWidth="1"/>
    <col min="242" max="242" width="3.85546875" style="115" customWidth="1"/>
    <col min="243" max="244" width="9.140625" style="115"/>
    <col min="245" max="245" width="11.140625" style="115" customWidth="1"/>
    <col min="246" max="246" width="9.140625" style="115"/>
    <col min="247" max="247" width="5.85546875" style="115" customWidth="1"/>
    <col min="248" max="489" width="9.140625" style="115"/>
    <col min="490" max="490" width="20.140625" style="115" customWidth="1"/>
    <col min="491" max="491" width="13.28515625" style="115" customWidth="1"/>
    <col min="492" max="492" width="5" style="115" customWidth="1"/>
    <col min="493" max="493" width="14.42578125" style="115" customWidth="1"/>
    <col min="494" max="494" width="13.140625" style="115" customWidth="1"/>
    <col min="495" max="495" width="12" style="115" customWidth="1"/>
    <col min="496" max="496" width="13.5703125" style="115" customWidth="1"/>
    <col min="497" max="497" width="14.140625" style="115" customWidth="1"/>
    <col min="498" max="498" width="3.85546875" style="115" customWidth="1"/>
    <col min="499" max="500" width="9.140625" style="115"/>
    <col min="501" max="501" width="11.140625" style="115" customWidth="1"/>
    <col min="502" max="502" width="9.140625" style="115"/>
    <col min="503" max="503" width="5.85546875" style="115" customWidth="1"/>
    <col min="504" max="745" width="9.140625" style="115"/>
    <col min="746" max="746" width="20.140625" style="115" customWidth="1"/>
    <col min="747" max="747" width="13.28515625" style="115" customWidth="1"/>
    <col min="748" max="748" width="5" style="115" customWidth="1"/>
    <col min="749" max="749" width="14.42578125" style="115" customWidth="1"/>
    <col min="750" max="750" width="13.140625" style="115" customWidth="1"/>
    <col min="751" max="751" width="12" style="115" customWidth="1"/>
    <col min="752" max="752" width="13.5703125" style="115" customWidth="1"/>
    <col min="753" max="753" width="14.140625" style="115" customWidth="1"/>
    <col min="754" max="754" width="3.85546875" style="115" customWidth="1"/>
    <col min="755" max="756" width="9.140625" style="115"/>
    <col min="757" max="757" width="11.140625" style="115" customWidth="1"/>
    <col min="758" max="758" width="9.140625" style="115"/>
    <col min="759" max="759" width="5.85546875" style="115" customWidth="1"/>
    <col min="760" max="1001" width="9.140625" style="115"/>
    <col min="1002" max="1002" width="20.140625" style="115" customWidth="1"/>
    <col min="1003" max="1003" width="13.28515625" style="115" customWidth="1"/>
    <col min="1004" max="1004" width="5" style="115" customWidth="1"/>
    <col min="1005" max="1005" width="14.42578125" style="115" customWidth="1"/>
    <col min="1006" max="1006" width="13.140625" style="115" customWidth="1"/>
    <col min="1007" max="1007" width="12" style="115" customWidth="1"/>
    <col min="1008" max="1008" width="13.5703125" style="115" customWidth="1"/>
    <col min="1009" max="1009" width="14.140625" style="115" customWidth="1"/>
    <col min="1010" max="1010" width="3.85546875" style="115" customWidth="1"/>
    <col min="1011" max="1012" width="9.140625" style="115"/>
    <col min="1013" max="1013" width="11.140625" style="115" customWidth="1"/>
    <col min="1014" max="1014" width="9.140625" style="115"/>
    <col min="1015" max="1015" width="5.85546875" style="115" customWidth="1"/>
    <col min="1016" max="1257" width="9.140625" style="115"/>
    <col min="1258" max="1258" width="20.140625" style="115" customWidth="1"/>
    <col min="1259" max="1259" width="13.28515625" style="115" customWidth="1"/>
    <col min="1260" max="1260" width="5" style="115" customWidth="1"/>
    <col min="1261" max="1261" width="14.42578125" style="115" customWidth="1"/>
    <col min="1262" max="1262" width="13.140625" style="115" customWidth="1"/>
    <col min="1263" max="1263" width="12" style="115" customWidth="1"/>
    <col min="1264" max="1264" width="13.5703125" style="115" customWidth="1"/>
    <col min="1265" max="1265" width="14.140625" style="115" customWidth="1"/>
    <col min="1266" max="1266" width="3.85546875" style="115" customWidth="1"/>
    <col min="1267" max="1268" width="9.140625" style="115"/>
    <col min="1269" max="1269" width="11.140625" style="115" customWidth="1"/>
    <col min="1270" max="1270" width="9.140625" style="115"/>
    <col min="1271" max="1271" width="5.85546875" style="115" customWidth="1"/>
    <col min="1272" max="1513" width="9.140625" style="115"/>
    <col min="1514" max="1514" width="20.140625" style="115" customWidth="1"/>
    <col min="1515" max="1515" width="13.28515625" style="115" customWidth="1"/>
    <col min="1516" max="1516" width="5" style="115" customWidth="1"/>
    <col min="1517" max="1517" width="14.42578125" style="115" customWidth="1"/>
    <col min="1518" max="1518" width="13.140625" style="115" customWidth="1"/>
    <col min="1519" max="1519" width="12" style="115" customWidth="1"/>
    <col min="1520" max="1520" width="13.5703125" style="115" customWidth="1"/>
    <col min="1521" max="1521" width="14.140625" style="115" customWidth="1"/>
    <col min="1522" max="1522" width="3.85546875" style="115" customWidth="1"/>
    <col min="1523" max="1524" width="9.140625" style="115"/>
    <col min="1525" max="1525" width="11.140625" style="115" customWidth="1"/>
    <col min="1526" max="1526" width="9.140625" style="115"/>
    <col min="1527" max="1527" width="5.85546875" style="115" customWidth="1"/>
    <col min="1528" max="1769" width="9.140625" style="115"/>
    <col min="1770" max="1770" width="20.140625" style="115" customWidth="1"/>
    <col min="1771" max="1771" width="13.28515625" style="115" customWidth="1"/>
    <col min="1772" max="1772" width="5" style="115" customWidth="1"/>
    <col min="1773" max="1773" width="14.42578125" style="115" customWidth="1"/>
    <col min="1774" max="1774" width="13.140625" style="115" customWidth="1"/>
    <col min="1775" max="1775" width="12" style="115" customWidth="1"/>
    <col min="1776" max="1776" width="13.5703125" style="115" customWidth="1"/>
    <col min="1777" max="1777" width="14.140625" style="115" customWidth="1"/>
    <col min="1778" max="1778" width="3.85546875" style="115" customWidth="1"/>
    <col min="1779" max="1780" width="9.140625" style="115"/>
    <col min="1781" max="1781" width="11.140625" style="115" customWidth="1"/>
    <col min="1782" max="1782" width="9.140625" style="115"/>
    <col min="1783" max="1783" width="5.85546875" style="115" customWidth="1"/>
    <col min="1784" max="2025" width="9.140625" style="115"/>
    <col min="2026" max="2026" width="20.140625" style="115" customWidth="1"/>
    <col min="2027" max="2027" width="13.28515625" style="115" customWidth="1"/>
    <col min="2028" max="2028" width="5" style="115" customWidth="1"/>
    <col min="2029" max="2029" width="14.42578125" style="115" customWidth="1"/>
    <col min="2030" max="2030" width="13.140625" style="115" customWidth="1"/>
    <col min="2031" max="2031" width="12" style="115" customWidth="1"/>
    <col min="2032" max="2032" width="13.5703125" style="115" customWidth="1"/>
    <col min="2033" max="2033" width="14.140625" style="115" customWidth="1"/>
    <col min="2034" max="2034" width="3.85546875" style="115" customWidth="1"/>
    <col min="2035" max="2036" width="9.140625" style="115"/>
    <col min="2037" max="2037" width="11.140625" style="115" customWidth="1"/>
    <col min="2038" max="2038" width="9.140625" style="115"/>
    <col min="2039" max="2039" width="5.85546875" style="115" customWidth="1"/>
    <col min="2040" max="2281" width="9.140625" style="115"/>
    <col min="2282" max="2282" width="20.140625" style="115" customWidth="1"/>
    <col min="2283" max="2283" width="13.28515625" style="115" customWidth="1"/>
    <col min="2284" max="2284" width="5" style="115" customWidth="1"/>
    <col min="2285" max="2285" width="14.42578125" style="115" customWidth="1"/>
    <col min="2286" max="2286" width="13.140625" style="115" customWidth="1"/>
    <col min="2287" max="2287" width="12" style="115" customWidth="1"/>
    <col min="2288" max="2288" width="13.5703125" style="115" customWidth="1"/>
    <col min="2289" max="2289" width="14.140625" style="115" customWidth="1"/>
    <col min="2290" max="2290" width="3.85546875" style="115" customWidth="1"/>
    <col min="2291" max="2292" width="9.140625" style="115"/>
    <col min="2293" max="2293" width="11.140625" style="115" customWidth="1"/>
    <col min="2294" max="2294" width="9.140625" style="115"/>
    <col min="2295" max="2295" width="5.85546875" style="115" customWidth="1"/>
    <col min="2296" max="2537" width="9.140625" style="115"/>
    <col min="2538" max="2538" width="20.140625" style="115" customWidth="1"/>
    <col min="2539" max="2539" width="13.28515625" style="115" customWidth="1"/>
    <col min="2540" max="2540" width="5" style="115" customWidth="1"/>
    <col min="2541" max="2541" width="14.42578125" style="115" customWidth="1"/>
    <col min="2542" max="2542" width="13.140625" style="115" customWidth="1"/>
    <col min="2543" max="2543" width="12" style="115" customWidth="1"/>
    <col min="2544" max="2544" width="13.5703125" style="115" customWidth="1"/>
    <col min="2545" max="2545" width="14.140625" style="115" customWidth="1"/>
    <col min="2546" max="2546" width="3.85546875" style="115" customWidth="1"/>
    <col min="2547" max="2548" width="9.140625" style="115"/>
    <col min="2549" max="2549" width="11.140625" style="115" customWidth="1"/>
    <col min="2550" max="2550" width="9.140625" style="115"/>
    <col min="2551" max="2551" width="5.85546875" style="115" customWidth="1"/>
    <col min="2552" max="2793" width="9.140625" style="115"/>
    <col min="2794" max="2794" width="20.140625" style="115" customWidth="1"/>
    <col min="2795" max="2795" width="13.28515625" style="115" customWidth="1"/>
    <col min="2796" max="2796" width="5" style="115" customWidth="1"/>
    <col min="2797" max="2797" width="14.42578125" style="115" customWidth="1"/>
    <col min="2798" max="2798" width="13.140625" style="115" customWidth="1"/>
    <col min="2799" max="2799" width="12" style="115" customWidth="1"/>
    <col min="2800" max="2800" width="13.5703125" style="115" customWidth="1"/>
    <col min="2801" max="2801" width="14.140625" style="115" customWidth="1"/>
    <col min="2802" max="2802" width="3.85546875" style="115" customWidth="1"/>
    <col min="2803" max="2804" width="9.140625" style="115"/>
    <col min="2805" max="2805" width="11.140625" style="115" customWidth="1"/>
    <col min="2806" max="2806" width="9.140625" style="115"/>
    <col min="2807" max="2807" width="5.85546875" style="115" customWidth="1"/>
    <col min="2808" max="3049" width="9.140625" style="115"/>
    <col min="3050" max="3050" width="20.140625" style="115" customWidth="1"/>
    <col min="3051" max="3051" width="13.28515625" style="115" customWidth="1"/>
    <col min="3052" max="3052" width="5" style="115" customWidth="1"/>
    <col min="3053" max="3053" width="14.42578125" style="115" customWidth="1"/>
    <col min="3054" max="3054" width="13.140625" style="115" customWidth="1"/>
    <col min="3055" max="3055" width="12" style="115" customWidth="1"/>
    <col min="3056" max="3056" width="13.5703125" style="115" customWidth="1"/>
    <col min="3057" max="3057" width="14.140625" style="115" customWidth="1"/>
    <col min="3058" max="3058" width="3.85546875" style="115" customWidth="1"/>
    <col min="3059" max="3060" width="9.140625" style="115"/>
    <col min="3061" max="3061" width="11.140625" style="115" customWidth="1"/>
    <col min="3062" max="3062" width="9.140625" style="115"/>
    <col min="3063" max="3063" width="5.85546875" style="115" customWidth="1"/>
    <col min="3064" max="3305" width="9.140625" style="115"/>
    <col min="3306" max="3306" width="20.140625" style="115" customWidth="1"/>
    <col min="3307" max="3307" width="13.28515625" style="115" customWidth="1"/>
    <col min="3308" max="3308" width="5" style="115" customWidth="1"/>
    <col min="3309" max="3309" width="14.42578125" style="115" customWidth="1"/>
    <col min="3310" max="3310" width="13.140625" style="115" customWidth="1"/>
    <col min="3311" max="3311" width="12" style="115" customWidth="1"/>
    <col min="3312" max="3312" width="13.5703125" style="115" customWidth="1"/>
    <col min="3313" max="3313" width="14.140625" style="115" customWidth="1"/>
    <col min="3314" max="3314" width="3.85546875" style="115" customWidth="1"/>
    <col min="3315" max="3316" width="9.140625" style="115"/>
    <col min="3317" max="3317" width="11.140625" style="115" customWidth="1"/>
    <col min="3318" max="3318" width="9.140625" style="115"/>
    <col min="3319" max="3319" width="5.85546875" style="115" customWidth="1"/>
    <col min="3320" max="3561" width="9.140625" style="115"/>
    <col min="3562" max="3562" width="20.140625" style="115" customWidth="1"/>
    <col min="3563" max="3563" width="13.28515625" style="115" customWidth="1"/>
    <col min="3564" max="3564" width="5" style="115" customWidth="1"/>
    <col min="3565" max="3565" width="14.42578125" style="115" customWidth="1"/>
    <col min="3566" max="3566" width="13.140625" style="115" customWidth="1"/>
    <col min="3567" max="3567" width="12" style="115" customWidth="1"/>
    <col min="3568" max="3568" width="13.5703125" style="115" customWidth="1"/>
    <col min="3569" max="3569" width="14.140625" style="115" customWidth="1"/>
    <col min="3570" max="3570" width="3.85546875" style="115" customWidth="1"/>
    <col min="3571" max="3572" width="9.140625" style="115"/>
    <col min="3573" max="3573" width="11.140625" style="115" customWidth="1"/>
    <col min="3574" max="3574" width="9.140625" style="115"/>
    <col min="3575" max="3575" width="5.85546875" style="115" customWidth="1"/>
    <col min="3576" max="3817" width="9.140625" style="115"/>
    <col min="3818" max="3818" width="20.140625" style="115" customWidth="1"/>
    <col min="3819" max="3819" width="13.28515625" style="115" customWidth="1"/>
    <col min="3820" max="3820" width="5" style="115" customWidth="1"/>
    <col min="3821" max="3821" width="14.42578125" style="115" customWidth="1"/>
    <col min="3822" max="3822" width="13.140625" style="115" customWidth="1"/>
    <col min="3823" max="3823" width="12" style="115" customWidth="1"/>
    <col min="3824" max="3824" width="13.5703125" style="115" customWidth="1"/>
    <col min="3825" max="3825" width="14.140625" style="115" customWidth="1"/>
    <col min="3826" max="3826" width="3.85546875" style="115" customWidth="1"/>
    <col min="3827" max="3828" width="9.140625" style="115"/>
    <col min="3829" max="3829" width="11.140625" style="115" customWidth="1"/>
    <col min="3830" max="3830" width="9.140625" style="115"/>
    <col min="3831" max="3831" width="5.85546875" style="115" customWidth="1"/>
    <col min="3832" max="4073" width="9.140625" style="115"/>
    <col min="4074" max="4074" width="20.140625" style="115" customWidth="1"/>
    <col min="4075" max="4075" width="13.28515625" style="115" customWidth="1"/>
    <col min="4076" max="4076" width="5" style="115" customWidth="1"/>
    <col min="4077" max="4077" width="14.42578125" style="115" customWidth="1"/>
    <col min="4078" max="4078" width="13.140625" style="115" customWidth="1"/>
    <col min="4079" max="4079" width="12" style="115" customWidth="1"/>
    <col min="4080" max="4080" width="13.5703125" style="115" customWidth="1"/>
    <col min="4081" max="4081" width="14.140625" style="115" customWidth="1"/>
    <col min="4082" max="4082" width="3.85546875" style="115" customWidth="1"/>
    <col min="4083" max="4084" width="9.140625" style="115"/>
    <col min="4085" max="4085" width="11.140625" style="115" customWidth="1"/>
    <col min="4086" max="4086" width="9.140625" style="115"/>
    <col min="4087" max="4087" width="5.85546875" style="115" customWidth="1"/>
    <col min="4088" max="4329" width="9.140625" style="115"/>
    <col min="4330" max="4330" width="20.140625" style="115" customWidth="1"/>
    <col min="4331" max="4331" width="13.28515625" style="115" customWidth="1"/>
    <col min="4332" max="4332" width="5" style="115" customWidth="1"/>
    <col min="4333" max="4333" width="14.42578125" style="115" customWidth="1"/>
    <col min="4334" max="4334" width="13.140625" style="115" customWidth="1"/>
    <col min="4335" max="4335" width="12" style="115" customWidth="1"/>
    <col min="4336" max="4336" width="13.5703125" style="115" customWidth="1"/>
    <col min="4337" max="4337" width="14.140625" style="115" customWidth="1"/>
    <col min="4338" max="4338" width="3.85546875" style="115" customWidth="1"/>
    <col min="4339" max="4340" width="9.140625" style="115"/>
    <col min="4341" max="4341" width="11.140625" style="115" customWidth="1"/>
    <col min="4342" max="4342" width="9.140625" style="115"/>
    <col min="4343" max="4343" width="5.85546875" style="115" customWidth="1"/>
    <col min="4344" max="4585" width="9.140625" style="115"/>
    <col min="4586" max="4586" width="20.140625" style="115" customWidth="1"/>
    <col min="4587" max="4587" width="13.28515625" style="115" customWidth="1"/>
    <col min="4588" max="4588" width="5" style="115" customWidth="1"/>
    <col min="4589" max="4589" width="14.42578125" style="115" customWidth="1"/>
    <col min="4590" max="4590" width="13.140625" style="115" customWidth="1"/>
    <col min="4591" max="4591" width="12" style="115" customWidth="1"/>
    <col min="4592" max="4592" width="13.5703125" style="115" customWidth="1"/>
    <col min="4593" max="4593" width="14.140625" style="115" customWidth="1"/>
    <col min="4594" max="4594" width="3.85546875" style="115" customWidth="1"/>
    <col min="4595" max="4596" width="9.140625" style="115"/>
    <col min="4597" max="4597" width="11.140625" style="115" customWidth="1"/>
    <col min="4598" max="4598" width="9.140625" style="115"/>
    <col min="4599" max="4599" width="5.85546875" style="115" customWidth="1"/>
    <col min="4600" max="4841" width="9.140625" style="115"/>
    <col min="4842" max="4842" width="20.140625" style="115" customWidth="1"/>
    <col min="4843" max="4843" width="13.28515625" style="115" customWidth="1"/>
    <col min="4844" max="4844" width="5" style="115" customWidth="1"/>
    <col min="4845" max="4845" width="14.42578125" style="115" customWidth="1"/>
    <col min="4846" max="4846" width="13.140625" style="115" customWidth="1"/>
    <col min="4847" max="4847" width="12" style="115" customWidth="1"/>
    <col min="4848" max="4848" width="13.5703125" style="115" customWidth="1"/>
    <col min="4849" max="4849" width="14.140625" style="115" customWidth="1"/>
    <col min="4850" max="4850" width="3.85546875" style="115" customWidth="1"/>
    <col min="4851" max="4852" width="9.140625" style="115"/>
    <col min="4853" max="4853" width="11.140625" style="115" customWidth="1"/>
    <col min="4854" max="4854" width="9.140625" style="115"/>
    <col min="4855" max="4855" width="5.85546875" style="115" customWidth="1"/>
    <col min="4856" max="5097" width="9.140625" style="115"/>
    <col min="5098" max="5098" width="20.140625" style="115" customWidth="1"/>
    <col min="5099" max="5099" width="13.28515625" style="115" customWidth="1"/>
    <col min="5100" max="5100" width="5" style="115" customWidth="1"/>
    <col min="5101" max="5101" width="14.42578125" style="115" customWidth="1"/>
    <col min="5102" max="5102" width="13.140625" style="115" customWidth="1"/>
    <col min="5103" max="5103" width="12" style="115" customWidth="1"/>
    <col min="5104" max="5104" width="13.5703125" style="115" customWidth="1"/>
    <col min="5105" max="5105" width="14.140625" style="115" customWidth="1"/>
    <col min="5106" max="5106" width="3.85546875" style="115" customWidth="1"/>
    <col min="5107" max="5108" width="9.140625" style="115"/>
    <col min="5109" max="5109" width="11.140625" style="115" customWidth="1"/>
    <col min="5110" max="5110" width="9.140625" style="115"/>
    <col min="5111" max="5111" width="5.85546875" style="115" customWidth="1"/>
    <col min="5112" max="5353" width="9.140625" style="115"/>
    <col min="5354" max="5354" width="20.140625" style="115" customWidth="1"/>
    <col min="5355" max="5355" width="13.28515625" style="115" customWidth="1"/>
    <col min="5356" max="5356" width="5" style="115" customWidth="1"/>
    <col min="5357" max="5357" width="14.42578125" style="115" customWidth="1"/>
    <col min="5358" max="5358" width="13.140625" style="115" customWidth="1"/>
    <col min="5359" max="5359" width="12" style="115" customWidth="1"/>
    <col min="5360" max="5360" width="13.5703125" style="115" customWidth="1"/>
    <col min="5361" max="5361" width="14.140625" style="115" customWidth="1"/>
    <col min="5362" max="5362" width="3.85546875" style="115" customWidth="1"/>
    <col min="5363" max="5364" width="9.140625" style="115"/>
    <col min="5365" max="5365" width="11.140625" style="115" customWidth="1"/>
    <col min="5366" max="5366" width="9.140625" style="115"/>
    <col min="5367" max="5367" width="5.85546875" style="115" customWidth="1"/>
    <col min="5368" max="5609" width="9.140625" style="115"/>
    <col min="5610" max="5610" width="20.140625" style="115" customWidth="1"/>
    <col min="5611" max="5611" width="13.28515625" style="115" customWidth="1"/>
    <col min="5612" max="5612" width="5" style="115" customWidth="1"/>
    <col min="5613" max="5613" width="14.42578125" style="115" customWidth="1"/>
    <col min="5614" max="5614" width="13.140625" style="115" customWidth="1"/>
    <col min="5615" max="5615" width="12" style="115" customWidth="1"/>
    <col min="5616" max="5616" width="13.5703125" style="115" customWidth="1"/>
    <col min="5617" max="5617" width="14.140625" style="115" customWidth="1"/>
    <col min="5618" max="5618" width="3.85546875" style="115" customWidth="1"/>
    <col min="5619" max="5620" width="9.140625" style="115"/>
    <col min="5621" max="5621" width="11.140625" style="115" customWidth="1"/>
    <col min="5622" max="5622" width="9.140625" style="115"/>
    <col min="5623" max="5623" width="5.85546875" style="115" customWidth="1"/>
    <col min="5624" max="5865" width="9.140625" style="115"/>
    <col min="5866" max="5866" width="20.140625" style="115" customWidth="1"/>
    <col min="5867" max="5867" width="13.28515625" style="115" customWidth="1"/>
    <col min="5868" max="5868" width="5" style="115" customWidth="1"/>
    <col min="5869" max="5869" width="14.42578125" style="115" customWidth="1"/>
    <col min="5870" max="5870" width="13.140625" style="115" customWidth="1"/>
    <col min="5871" max="5871" width="12" style="115" customWidth="1"/>
    <col min="5872" max="5872" width="13.5703125" style="115" customWidth="1"/>
    <col min="5873" max="5873" width="14.140625" style="115" customWidth="1"/>
    <col min="5874" max="5874" width="3.85546875" style="115" customWidth="1"/>
    <col min="5875" max="5876" width="9.140625" style="115"/>
    <col min="5877" max="5877" width="11.140625" style="115" customWidth="1"/>
    <col min="5878" max="5878" width="9.140625" style="115"/>
    <col min="5879" max="5879" width="5.85546875" style="115" customWidth="1"/>
    <col min="5880" max="6121" width="9.140625" style="115"/>
    <col min="6122" max="6122" width="20.140625" style="115" customWidth="1"/>
    <col min="6123" max="6123" width="13.28515625" style="115" customWidth="1"/>
    <col min="6124" max="6124" width="5" style="115" customWidth="1"/>
    <col min="6125" max="6125" width="14.42578125" style="115" customWidth="1"/>
    <col min="6126" max="6126" width="13.140625" style="115" customWidth="1"/>
    <col min="6127" max="6127" width="12" style="115" customWidth="1"/>
    <col min="6128" max="6128" width="13.5703125" style="115" customWidth="1"/>
    <col min="6129" max="6129" width="14.140625" style="115" customWidth="1"/>
    <col min="6130" max="6130" width="3.85546875" style="115" customWidth="1"/>
    <col min="6131" max="6132" width="9.140625" style="115"/>
    <col min="6133" max="6133" width="11.140625" style="115" customWidth="1"/>
    <col min="6134" max="6134" width="9.140625" style="115"/>
    <col min="6135" max="6135" width="5.85546875" style="115" customWidth="1"/>
    <col min="6136" max="6377" width="9.140625" style="115"/>
    <col min="6378" max="6378" width="20.140625" style="115" customWidth="1"/>
    <col min="6379" max="6379" width="13.28515625" style="115" customWidth="1"/>
    <col min="6380" max="6380" width="5" style="115" customWidth="1"/>
    <col min="6381" max="6381" width="14.42578125" style="115" customWidth="1"/>
    <col min="6382" max="6382" width="13.140625" style="115" customWidth="1"/>
    <col min="6383" max="6383" width="12" style="115" customWidth="1"/>
    <col min="6384" max="6384" width="13.5703125" style="115" customWidth="1"/>
    <col min="6385" max="6385" width="14.140625" style="115" customWidth="1"/>
    <col min="6386" max="6386" width="3.85546875" style="115" customWidth="1"/>
    <col min="6387" max="6388" width="9.140625" style="115"/>
    <col min="6389" max="6389" width="11.140625" style="115" customWidth="1"/>
    <col min="6390" max="6390" width="9.140625" style="115"/>
    <col min="6391" max="6391" width="5.85546875" style="115" customWidth="1"/>
    <col min="6392" max="6633" width="9.140625" style="115"/>
    <col min="6634" max="6634" width="20.140625" style="115" customWidth="1"/>
    <col min="6635" max="6635" width="13.28515625" style="115" customWidth="1"/>
    <col min="6636" max="6636" width="5" style="115" customWidth="1"/>
    <col min="6637" max="6637" width="14.42578125" style="115" customWidth="1"/>
    <col min="6638" max="6638" width="13.140625" style="115" customWidth="1"/>
    <col min="6639" max="6639" width="12" style="115" customWidth="1"/>
    <col min="6640" max="6640" width="13.5703125" style="115" customWidth="1"/>
    <col min="6641" max="6641" width="14.140625" style="115" customWidth="1"/>
    <col min="6642" max="6642" width="3.85546875" style="115" customWidth="1"/>
    <col min="6643" max="6644" width="9.140625" style="115"/>
    <col min="6645" max="6645" width="11.140625" style="115" customWidth="1"/>
    <col min="6646" max="6646" width="9.140625" style="115"/>
    <col min="6647" max="6647" width="5.85546875" style="115" customWidth="1"/>
    <col min="6648" max="6889" width="9.140625" style="115"/>
    <col min="6890" max="6890" width="20.140625" style="115" customWidth="1"/>
    <col min="6891" max="6891" width="13.28515625" style="115" customWidth="1"/>
    <col min="6892" max="6892" width="5" style="115" customWidth="1"/>
    <col min="6893" max="6893" width="14.42578125" style="115" customWidth="1"/>
    <col min="6894" max="6894" width="13.140625" style="115" customWidth="1"/>
    <col min="6895" max="6895" width="12" style="115" customWidth="1"/>
    <col min="6896" max="6896" width="13.5703125" style="115" customWidth="1"/>
    <col min="6897" max="6897" width="14.140625" style="115" customWidth="1"/>
    <col min="6898" max="6898" width="3.85546875" style="115" customWidth="1"/>
    <col min="6899" max="6900" width="9.140625" style="115"/>
    <col min="6901" max="6901" width="11.140625" style="115" customWidth="1"/>
    <col min="6902" max="6902" width="9.140625" style="115"/>
    <col min="6903" max="6903" width="5.85546875" style="115" customWidth="1"/>
    <col min="6904" max="7145" width="9.140625" style="115"/>
    <col min="7146" max="7146" width="20.140625" style="115" customWidth="1"/>
    <col min="7147" max="7147" width="13.28515625" style="115" customWidth="1"/>
    <col min="7148" max="7148" width="5" style="115" customWidth="1"/>
    <col min="7149" max="7149" width="14.42578125" style="115" customWidth="1"/>
    <col min="7150" max="7150" width="13.140625" style="115" customWidth="1"/>
    <col min="7151" max="7151" width="12" style="115" customWidth="1"/>
    <col min="7152" max="7152" width="13.5703125" style="115" customWidth="1"/>
    <col min="7153" max="7153" width="14.140625" style="115" customWidth="1"/>
    <col min="7154" max="7154" width="3.85546875" style="115" customWidth="1"/>
    <col min="7155" max="7156" width="9.140625" style="115"/>
    <col min="7157" max="7157" width="11.140625" style="115" customWidth="1"/>
    <col min="7158" max="7158" width="9.140625" style="115"/>
    <col min="7159" max="7159" width="5.85546875" style="115" customWidth="1"/>
    <col min="7160" max="7401" width="9.140625" style="115"/>
    <col min="7402" max="7402" width="20.140625" style="115" customWidth="1"/>
    <col min="7403" max="7403" width="13.28515625" style="115" customWidth="1"/>
    <col min="7404" max="7404" width="5" style="115" customWidth="1"/>
    <col min="7405" max="7405" width="14.42578125" style="115" customWidth="1"/>
    <col min="7406" max="7406" width="13.140625" style="115" customWidth="1"/>
    <col min="7407" max="7407" width="12" style="115" customWidth="1"/>
    <col min="7408" max="7408" width="13.5703125" style="115" customWidth="1"/>
    <col min="7409" max="7409" width="14.140625" style="115" customWidth="1"/>
    <col min="7410" max="7410" width="3.85546875" style="115" customWidth="1"/>
    <col min="7411" max="7412" width="9.140625" style="115"/>
    <col min="7413" max="7413" width="11.140625" style="115" customWidth="1"/>
    <col min="7414" max="7414" width="9.140625" style="115"/>
    <col min="7415" max="7415" width="5.85546875" style="115" customWidth="1"/>
    <col min="7416" max="7657" width="9.140625" style="115"/>
    <col min="7658" max="7658" width="20.140625" style="115" customWidth="1"/>
    <col min="7659" max="7659" width="13.28515625" style="115" customWidth="1"/>
    <col min="7660" max="7660" width="5" style="115" customWidth="1"/>
    <col min="7661" max="7661" width="14.42578125" style="115" customWidth="1"/>
    <col min="7662" max="7662" width="13.140625" style="115" customWidth="1"/>
    <col min="7663" max="7663" width="12" style="115" customWidth="1"/>
    <col min="7664" max="7664" width="13.5703125" style="115" customWidth="1"/>
    <col min="7665" max="7665" width="14.140625" style="115" customWidth="1"/>
    <col min="7666" max="7666" width="3.85546875" style="115" customWidth="1"/>
    <col min="7667" max="7668" width="9.140625" style="115"/>
    <col min="7669" max="7669" width="11.140625" style="115" customWidth="1"/>
    <col min="7670" max="7670" width="9.140625" style="115"/>
    <col min="7671" max="7671" width="5.85546875" style="115" customWidth="1"/>
    <col min="7672" max="7913" width="9.140625" style="115"/>
    <col min="7914" max="7914" width="20.140625" style="115" customWidth="1"/>
    <col min="7915" max="7915" width="13.28515625" style="115" customWidth="1"/>
    <col min="7916" max="7916" width="5" style="115" customWidth="1"/>
    <col min="7917" max="7917" width="14.42578125" style="115" customWidth="1"/>
    <col min="7918" max="7918" width="13.140625" style="115" customWidth="1"/>
    <col min="7919" max="7919" width="12" style="115" customWidth="1"/>
    <col min="7920" max="7920" width="13.5703125" style="115" customWidth="1"/>
    <col min="7921" max="7921" width="14.140625" style="115" customWidth="1"/>
    <col min="7922" max="7922" width="3.85546875" style="115" customWidth="1"/>
    <col min="7923" max="7924" width="9.140625" style="115"/>
    <col min="7925" max="7925" width="11.140625" style="115" customWidth="1"/>
    <col min="7926" max="7926" width="9.140625" style="115"/>
    <col min="7927" max="7927" width="5.85546875" style="115" customWidth="1"/>
    <col min="7928" max="8169" width="9.140625" style="115"/>
    <col min="8170" max="8170" width="20.140625" style="115" customWidth="1"/>
    <col min="8171" max="8171" width="13.28515625" style="115" customWidth="1"/>
    <col min="8172" max="8172" width="5" style="115" customWidth="1"/>
    <col min="8173" max="8173" width="14.42578125" style="115" customWidth="1"/>
    <col min="8174" max="8174" width="13.140625" style="115" customWidth="1"/>
    <col min="8175" max="8175" width="12" style="115" customWidth="1"/>
    <col min="8176" max="8176" width="13.5703125" style="115" customWidth="1"/>
    <col min="8177" max="8177" width="14.140625" style="115" customWidth="1"/>
    <col min="8178" max="8178" width="3.85546875" style="115" customWidth="1"/>
    <col min="8179" max="8180" width="9.140625" style="115"/>
    <col min="8181" max="8181" width="11.140625" style="115" customWidth="1"/>
    <col min="8182" max="8182" width="9.140625" style="115"/>
    <col min="8183" max="8183" width="5.85546875" style="115" customWidth="1"/>
    <col min="8184" max="8425" width="9.140625" style="115"/>
    <col min="8426" max="8426" width="20.140625" style="115" customWidth="1"/>
    <col min="8427" max="8427" width="13.28515625" style="115" customWidth="1"/>
    <col min="8428" max="8428" width="5" style="115" customWidth="1"/>
    <col min="8429" max="8429" width="14.42578125" style="115" customWidth="1"/>
    <col min="8430" max="8430" width="13.140625" style="115" customWidth="1"/>
    <col min="8431" max="8431" width="12" style="115" customWidth="1"/>
    <col min="8432" max="8432" width="13.5703125" style="115" customWidth="1"/>
    <col min="8433" max="8433" width="14.140625" style="115" customWidth="1"/>
    <col min="8434" max="8434" width="3.85546875" style="115" customWidth="1"/>
    <col min="8435" max="8436" width="9.140625" style="115"/>
    <col min="8437" max="8437" width="11.140625" style="115" customWidth="1"/>
    <col min="8438" max="8438" width="9.140625" style="115"/>
    <col min="8439" max="8439" width="5.85546875" style="115" customWidth="1"/>
    <col min="8440" max="8681" width="9.140625" style="115"/>
    <col min="8682" max="8682" width="20.140625" style="115" customWidth="1"/>
    <col min="8683" max="8683" width="13.28515625" style="115" customWidth="1"/>
    <col min="8684" max="8684" width="5" style="115" customWidth="1"/>
    <col min="8685" max="8685" width="14.42578125" style="115" customWidth="1"/>
    <col min="8686" max="8686" width="13.140625" style="115" customWidth="1"/>
    <col min="8687" max="8687" width="12" style="115" customWidth="1"/>
    <col min="8688" max="8688" width="13.5703125" style="115" customWidth="1"/>
    <col min="8689" max="8689" width="14.140625" style="115" customWidth="1"/>
    <col min="8690" max="8690" width="3.85546875" style="115" customWidth="1"/>
    <col min="8691" max="8692" width="9.140625" style="115"/>
    <col min="8693" max="8693" width="11.140625" style="115" customWidth="1"/>
    <col min="8694" max="8694" width="9.140625" style="115"/>
    <col min="8695" max="8695" width="5.85546875" style="115" customWidth="1"/>
    <col min="8696" max="8937" width="9.140625" style="115"/>
    <col min="8938" max="8938" width="20.140625" style="115" customWidth="1"/>
    <col min="8939" max="8939" width="13.28515625" style="115" customWidth="1"/>
    <col min="8940" max="8940" width="5" style="115" customWidth="1"/>
    <col min="8941" max="8941" width="14.42578125" style="115" customWidth="1"/>
    <col min="8942" max="8942" width="13.140625" style="115" customWidth="1"/>
    <col min="8943" max="8943" width="12" style="115" customWidth="1"/>
    <col min="8944" max="8944" width="13.5703125" style="115" customWidth="1"/>
    <col min="8945" max="8945" width="14.140625" style="115" customWidth="1"/>
    <col min="8946" max="8946" width="3.85546875" style="115" customWidth="1"/>
    <col min="8947" max="8948" width="9.140625" style="115"/>
    <col min="8949" max="8949" width="11.140625" style="115" customWidth="1"/>
    <col min="8950" max="8950" width="9.140625" style="115"/>
    <col min="8951" max="8951" width="5.85546875" style="115" customWidth="1"/>
    <col min="8952" max="9193" width="9.140625" style="115"/>
    <col min="9194" max="9194" width="20.140625" style="115" customWidth="1"/>
    <col min="9195" max="9195" width="13.28515625" style="115" customWidth="1"/>
    <col min="9196" max="9196" width="5" style="115" customWidth="1"/>
    <col min="9197" max="9197" width="14.42578125" style="115" customWidth="1"/>
    <col min="9198" max="9198" width="13.140625" style="115" customWidth="1"/>
    <col min="9199" max="9199" width="12" style="115" customWidth="1"/>
    <col min="9200" max="9200" width="13.5703125" style="115" customWidth="1"/>
    <col min="9201" max="9201" width="14.140625" style="115" customWidth="1"/>
    <col min="9202" max="9202" width="3.85546875" style="115" customWidth="1"/>
    <col min="9203" max="9204" width="9.140625" style="115"/>
    <col min="9205" max="9205" width="11.140625" style="115" customWidth="1"/>
    <col min="9206" max="9206" width="9.140625" style="115"/>
    <col min="9207" max="9207" width="5.85546875" style="115" customWidth="1"/>
    <col min="9208" max="9449" width="9.140625" style="115"/>
    <col min="9450" max="9450" width="20.140625" style="115" customWidth="1"/>
    <col min="9451" max="9451" width="13.28515625" style="115" customWidth="1"/>
    <col min="9452" max="9452" width="5" style="115" customWidth="1"/>
    <col min="9453" max="9453" width="14.42578125" style="115" customWidth="1"/>
    <col min="9454" max="9454" width="13.140625" style="115" customWidth="1"/>
    <col min="9455" max="9455" width="12" style="115" customWidth="1"/>
    <col min="9456" max="9456" width="13.5703125" style="115" customWidth="1"/>
    <col min="9457" max="9457" width="14.140625" style="115" customWidth="1"/>
    <col min="9458" max="9458" width="3.85546875" style="115" customWidth="1"/>
    <col min="9459" max="9460" width="9.140625" style="115"/>
    <col min="9461" max="9461" width="11.140625" style="115" customWidth="1"/>
    <col min="9462" max="9462" width="9.140625" style="115"/>
    <col min="9463" max="9463" width="5.85546875" style="115" customWidth="1"/>
    <col min="9464" max="9705" width="9.140625" style="115"/>
    <col min="9706" max="9706" width="20.140625" style="115" customWidth="1"/>
    <col min="9707" max="9707" width="13.28515625" style="115" customWidth="1"/>
    <col min="9708" max="9708" width="5" style="115" customWidth="1"/>
    <col min="9709" max="9709" width="14.42578125" style="115" customWidth="1"/>
    <col min="9710" max="9710" width="13.140625" style="115" customWidth="1"/>
    <col min="9711" max="9711" width="12" style="115" customWidth="1"/>
    <col min="9712" max="9712" width="13.5703125" style="115" customWidth="1"/>
    <col min="9713" max="9713" width="14.140625" style="115" customWidth="1"/>
    <col min="9714" max="9714" width="3.85546875" style="115" customWidth="1"/>
    <col min="9715" max="9716" width="9.140625" style="115"/>
    <col min="9717" max="9717" width="11.140625" style="115" customWidth="1"/>
    <col min="9718" max="9718" width="9.140625" style="115"/>
    <col min="9719" max="9719" width="5.85546875" style="115" customWidth="1"/>
    <col min="9720" max="9961" width="9.140625" style="115"/>
    <col min="9962" max="9962" width="20.140625" style="115" customWidth="1"/>
    <col min="9963" max="9963" width="13.28515625" style="115" customWidth="1"/>
    <col min="9964" max="9964" width="5" style="115" customWidth="1"/>
    <col min="9965" max="9965" width="14.42578125" style="115" customWidth="1"/>
    <col min="9966" max="9966" width="13.140625" style="115" customWidth="1"/>
    <col min="9967" max="9967" width="12" style="115" customWidth="1"/>
    <col min="9968" max="9968" width="13.5703125" style="115" customWidth="1"/>
    <col min="9969" max="9969" width="14.140625" style="115" customWidth="1"/>
    <col min="9970" max="9970" width="3.85546875" style="115" customWidth="1"/>
    <col min="9971" max="9972" width="9.140625" style="115"/>
    <col min="9973" max="9973" width="11.140625" style="115" customWidth="1"/>
    <col min="9974" max="9974" width="9.140625" style="115"/>
    <col min="9975" max="9975" width="5.85546875" style="115" customWidth="1"/>
    <col min="9976" max="10217" width="9.140625" style="115"/>
    <col min="10218" max="10218" width="20.140625" style="115" customWidth="1"/>
    <col min="10219" max="10219" width="13.28515625" style="115" customWidth="1"/>
    <col min="10220" max="10220" width="5" style="115" customWidth="1"/>
    <col min="10221" max="10221" width="14.42578125" style="115" customWidth="1"/>
    <col min="10222" max="10222" width="13.140625" style="115" customWidth="1"/>
    <col min="10223" max="10223" width="12" style="115" customWidth="1"/>
    <col min="10224" max="10224" width="13.5703125" style="115" customWidth="1"/>
    <col min="10225" max="10225" width="14.140625" style="115" customWidth="1"/>
    <col min="10226" max="10226" width="3.85546875" style="115" customWidth="1"/>
    <col min="10227" max="10228" width="9.140625" style="115"/>
    <col min="10229" max="10229" width="11.140625" style="115" customWidth="1"/>
    <col min="10230" max="10230" width="9.140625" style="115"/>
    <col min="10231" max="10231" width="5.85546875" style="115" customWidth="1"/>
    <col min="10232" max="10473" width="9.140625" style="115"/>
    <col min="10474" max="10474" width="20.140625" style="115" customWidth="1"/>
    <col min="10475" max="10475" width="13.28515625" style="115" customWidth="1"/>
    <col min="10476" max="10476" width="5" style="115" customWidth="1"/>
    <col min="10477" max="10477" width="14.42578125" style="115" customWidth="1"/>
    <col min="10478" max="10478" width="13.140625" style="115" customWidth="1"/>
    <col min="10479" max="10479" width="12" style="115" customWidth="1"/>
    <col min="10480" max="10480" width="13.5703125" style="115" customWidth="1"/>
    <col min="10481" max="10481" width="14.140625" style="115" customWidth="1"/>
    <col min="10482" max="10482" width="3.85546875" style="115" customWidth="1"/>
    <col min="10483" max="10484" width="9.140625" style="115"/>
    <col min="10485" max="10485" width="11.140625" style="115" customWidth="1"/>
    <col min="10486" max="10486" width="9.140625" style="115"/>
    <col min="10487" max="10487" width="5.85546875" style="115" customWidth="1"/>
    <col min="10488" max="10729" width="9.140625" style="115"/>
    <col min="10730" max="10730" width="20.140625" style="115" customWidth="1"/>
    <col min="10731" max="10731" width="13.28515625" style="115" customWidth="1"/>
    <col min="10732" max="10732" width="5" style="115" customWidth="1"/>
    <col min="10733" max="10733" width="14.42578125" style="115" customWidth="1"/>
    <col min="10734" max="10734" width="13.140625" style="115" customWidth="1"/>
    <col min="10735" max="10735" width="12" style="115" customWidth="1"/>
    <col min="10736" max="10736" width="13.5703125" style="115" customWidth="1"/>
    <col min="10737" max="10737" width="14.140625" style="115" customWidth="1"/>
    <col min="10738" max="10738" width="3.85546875" style="115" customWidth="1"/>
    <col min="10739" max="10740" width="9.140625" style="115"/>
    <col min="10741" max="10741" width="11.140625" style="115" customWidth="1"/>
    <col min="10742" max="10742" width="9.140625" style="115"/>
    <col min="10743" max="10743" width="5.85546875" style="115" customWidth="1"/>
    <col min="10744" max="10985" width="9.140625" style="115"/>
    <col min="10986" max="10986" width="20.140625" style="115" customWidth="1"/>
    <col min="10987" max="10987" width="13.28515625" style="115" customWidth="1"/>
    <col min="10988" max="10988" width="5" style="115" customWidth="1"/>
    <col min="10989" max="10989" width="14.42578125" style="115" customWidth="1"/>
    <col min="10990" max="10990" width="13.140625" style="115" customWidth="1"/>
    <col min="10991" max="10991" width="12" style="115" customWidth="1"/>
    <col min="10992" max="10992" width="13.5703125" style="115" customWidth="1"/>
    <col min="10993" max="10993" width="14.140625" style="115" customWidth="1"/>
    <col min="10994" max="10994" width="3.85546875" style="115" customWidth="1"/>
    <col min="10995" max="10996" width="9.140625" style="115"/>
    <col min="10997" max="10997" width="11.140625" style="115" customWidth="1"/>
    <col min="10998" max="10998" width="9.140625" style="115"/>
    <col min="10999" max="10999" width="5.85546875" style="115" customWidth="1"/>
    <col min="11000" max="11241" width="9.140625" style="115"/>
    <col min="11242" max="11242" width="20.140625" style="115" customWidth="1"/>
    <col min="11243" max="11243" width="13.28515625" style="115" customWidth="1"/>
    <col min="11244" max="11244" width="5" style="115" customWidth="1"/>
    <col min="11245" max="11245" width="14.42578125" style="115" customWidth="1"/>
    <col min="11246" max="11246" width="13.140625" style="115" customWidth="1"/>
    <col min="11247" max="11247" width="12" style="115" customWidth="1"/>
    <col min="11248" max="11248" width="13.5703125" style="115" customWidth="1"/>
    <col min="11249" max="11249" width="14.140625" style="115" customWidth="1"/>
    <col min="11250" max="11250" width="3.85546875" style="115" customWidth="1"/>
    <col min="11251" max="11252" width="9.140625" style="115"/>
    <col min="11253" max="11253" width="11.140625" style="115" customWidth="1"/>
    <col min="11254" max="11254" width="9.140625" style="115"/>
    <col min="11255" max="11255" width="5.85546875" style="115" customWidth="1"/>
    <col min="11256" max="11497" width="9.140625" style="115"/>
    <col min="11498" max="11498" width="20.140625" style="115" customWidth="1"/>
    <col min="11499" max="11499" width="13.28515625" style="115" customWidth="1"/>
    <col min="11500" max="11500" width="5" style="115" customWidth="1"/>
    <col min="11501" max="11501" width="14.42578125" style="115" customWidth="1"/>
    <col min="11502" max="11502" width="13.140625" style="115" customWidth="1"/>
    <col min="11503" max="11503" width="12" style="115" customWidth="1"/>
    <col min="11504" max="11504" width="13.5703125" style="115" customWidth="1"/>
    <col min="11505" max="11505" width="14.140625" style="115" customWidth="1"/>
    <col min="11506" max="11506" width="3.85546875" style="115" customWidth="1"/>
    <col min="11507" max="11508" width="9.140625" style="115"/>
    <col min="11509" max="11509" width="11.140625" style="115" customWidth="1"/>
    <col min="11510" max="11510" width="9.140625" style="115"/>
    <col min="11511" max="11511" width="5.85546875" style="115" customWidth="1"/>
    <col min="11512" max="11753" width="9.140625" style="115"/>
    <col min="11754" max="11754" width="20.140625" style="115" customWidth="1"/>
    <col min="11755" max="11755" width="13.28515625" style="115" customWidth="1"/>
    <col min="11756" max="11756" width="5" style="115" customWidth="1"/>
    <col min="11757" max="11757" width="14.42578125" style="115" customWidth="1"/>
    <col min="11758" max="11758" width="13.140625" style="115" customWidth="1"/>
    <col min="11759" max="11759" width="12" style="115" customWidth="1"/>
    <col min="11760" max="11760" width="13.5703125" style="115" customWidth="1"/>
    <col min="11761" max="11761" width="14.140625" style="115" customWidth="1"/>
    <col min="11762" max="11762" width="3.85546875" style="115" customWidth="1"/>
    <col min="11763" max="11764" width="9.140625" style="115"/>
    <col min="11765" max="11765" width="11.140625" style="115" customWidth="1"/>
    <col min="11766" max="11766" width="9.140625" style="115"/>
    <col min="11767" max="11767" width="5.85546875" style="115" customWidth="1"/>
    <col min="11768" max="12009" width="9.140625" style="115"/>
    <col min="12010" max="12010" width="20.140625" style="115" customWidth="1"/>
    <col min="12011" max="12011" width="13.28515625" style="115" customWidth="1"/>
    <col min="12012" max="12012" width="5" style="115" customWidth="1"/>
    <col min="12013" max="12013" width="14.42578125" style="115" customWidth="1"/>
    <col min="12014" max="12014" width="13.140625" style="115" customWidth="1"/>
    <col min="12015" max="12015" width="12" style="115" customWidth="1"/>
    <col min="12016" max="12016" width="13.5703125" style="115" customWidth="1"/>
    <col min="12017" max="12017" width="14.140625" style="115" customWidth="1"/>
    <col min="12018" max="12018" width="3.85546875" style="115" customWidth="1"/>
    <col min="12019" max="12020" width="9.140625" style="115"/>
    <col min="12021" max="12021" width="11.140625" style="115" customWidth="1"/>
    <col min="12022" max="12022" width="9.140625" style="115"/>
    <col min="12023" max="12023" width="5.85546875" style="115" customWidth="1"/>
    <col min="12024" max="12265" width="9.140625" style="115"/>
    <col min="12266" max="12266" width="20.140625" style="115" customWidth="1"/>
    <col min="12267" max="12267" width="13.28515625" style="115" customWidth="1"/>
    <col min="12268" max="12268" width="5" style="115" customWidth="1"/>
    <col min="12269" max="12269" width="14.42578125" style="115" customWidth="1"/>
    <col min="12270" max="12270" width="13.140625" style="115" customWidth="1"/>
    <col min="12271" max="12271" width="12" style="115" customWidth="1"/>
    <col min="12272" max="12272" width="13.5703125" style="115" customWidth="1"/>
    <col min="12273" max="12273" width="14.140625" style="115" customWidth="1"/>
    <col min="12274" max="12274" width="3.85546875" style="115" customWidth="1"/>
    <col min="12275" max="12276" width="9.140625" style="115"/>
    <col min="12277" max="12277" width="11.140625" style="115" customWidth="1"/>
    <col min="12278" max="12278" width="9.140625" style="115"/>
    <col min="12279" max="12279" width="5.85546875" style="115" customWidth="1"/>
    <col min="12280" max="12521" width="9.140625" style="115"/>
    <col min="12522" max="12522" width="20.140625" style="115" customWidth="1"/>
    <col min="12523" max="12523" width="13.28515625" style="115" customWidth="1"/>
    <col min="12524" max="12524" width="5" style="115" customWidth="1"/>
    <col min="12525" max="12525" width="14.42578125" style="115" customWidth="1"/>
    <col min="12526" max="12526" width="13.140625" style="115" customWidth="1"/>
    <col min="12527" max="12527" width="12" style="115" customWidth="1"/>
    <col min="12528" max="12528" width="13.5703125" style="115" customWidth="1"/>
    <col min="12529" max="12529" width="14.140625" style="115" customWidth="1"/>
    <col min="12530" max="12530" width="3.85546875" style="115" customWidth="1"/>
    <col min="12531" max="12532" width="9.140625" style="115"/>
    <col min="12533" max="12533" width="11.140625" style="115" customWidth="1"/>
    <col min="12534" max="12534" width="9.140625" style="115"/>
    <col min="12535" max="12535" width="5.85546875" style="115" customWidth="1"/>
    <col min="12536" max="12777" width="9.140625" style="115"/>
    <col min="12778" max="12778" width="20.140625" style="115" customWidth="1"/>
    <col min="12779" max="12779" width="13.28515625" style="115" customWidth="1"/>
    <col min="12780" max="12780" width="5" style="115" customWidth="1"/>
    <col min="12781" max="12781" width="14.42578125" style="115" customWidth="1"/>
    <col min="12782" max="12782" width="13.140625" style="115" customWidth="1"/>
    <col min="12783" max="12783" width="12" style="115" customWidth="1"/>
    <col min="12784" max="12784" width="13.5703125" style="115" customWidth="1"/>
    <col min="12785" max="12785" width="14.140625" style="115" customWidth="1"/>
    <col min="12786" max="12786" width="3.85546875" style="115" customWidth="1"/>
    <col min="12787" max="12788" width="9.140625" style="115"/>
    <col min="12789" max="12789" width="11.140625" style="115" customWidth="1"/>
    <col min="12790" max="12790" width="9.140625" style="115"/>
    <col min="12791" max="12791" width="5.85546875" style="115" customWidth="1"/>
    <col min="12792" max="13033" width="9.140625" style="115"/>
    <col min="13034" max="13034" width="20.140625" style="115" customWidth="1"/>
    <col min="13035" max="13035" width="13.28515625" style="115" customWidth="1"/>
    <col min="13036" max="13036" width="5" style="115" customWidth="1"/>
    <col min="13037" max="13037" width="14.42578125" style="115" customWidth="1"/>
    <col min="13038" max="13038" width="13.140625" style="115" customWidth="1"/>
    <col min="13039" max="13039" width="12" style="115" customWidth="1"/>
    <col min="13040" max="13040" width="13.5703125" style="115" customWidth="1"/>
    <col min="13041" max="13041" width="14.140625" style="115" customWidth="1"/>
    <col min="13042" max="13042" width="3.85546875" style="115" customWidth="1"/>
    <col min="13043" max="13044" width="9.140625" style="115"/>
    <col min="13045" max="13045" width="11.140625" style="115" customWidth="1"/>
    <col min="13046" max="13046" width="9.140625" style="115"/>
    <col min="13047" max="13047" width="5.85546875" style="115" customWidth="1"/>
    <col min="13048" max="13289" width="9.140625" style="115"/>
    <col min="13290" max="13290" width="20.140625" style="115" customWidth="1"/>
    <col min="13291" max="13291" width="13.28515625" style="115" customWidth="1"/>
    <col min="13292" max="13292" width="5" style="115" customWidth="1"/>
    <col min="13293" max="13293" width="14.42578125" style="115" customWidth="1"/>
    <col min="13294" max="13294" width="13.140625" style="115" customWidth="1"/>
    <col min="13295" max="13295" width="12" style="115" customWidth="1"/>
    <col min="13296" max="13296" width="13.5703125" style="115" customWidth="1"/>
    <col min="13297" max="13297" width="14.140625" style="115" customWidth="1"/>
    <col min="13298" max="13298" width="3.85546875" style="115" customWidth="1"/>
    <col min="13299" max="13300" width="9.140625" style="115"/>
    <col min="13301" max="13301" width="11.140625" style="115" customWidth="1"/>
    <col min="13302" max="13302" width="9.140625" style="115"/>
    <col min="13303" max="13303" width="5.85546875" style="115" customWidth="1"/>
    <col min="13304" max="13545" width="9.140625" style="115"/>
    <col min="13546" max="13546" width="20.140625" style="115" customWidth="1"/>
    <col min="13547" max="13547" width="13.28515625" style="115" customWidth="1"/>
    <col min="13548" max="13548" width="5" style="115" customWidth="1"/>
    <col min="13549" max="13549" width="14.42578125" style="115" customWidth="1"/>
    <col min="13550" max="13550" width="13.140625" style="115" customWidth="1"/>
    <col min="13551" max="13551" width="12" style="115" customWidth="1"/>
    <col min="13552" max="13552" width="13.5703125" style="115" customWidth="1"/>
    <col min="13553" max="13553" width="14.140625" style="115" customWidth="1"/>
    <col min="13554" max="13554" width="3.85546875" style="115" customWidth="1"/>
    <col min="13555" max="13556" width="9.140625" style="115"/>
    <col min="13557" max="13557" width="11.140625" style="115" customWidth="1"/>
    <col min="13558" max="13558" width="9.140625" style="115"/>
    <col min="13559" max="13559" width="5.85546875" style="115" customWidth="1"/>
    <col min="13560" max="13801" width="9.140625" style="115"/>
    <col min="13802" max="13802" width="20.140625" style="115" customWidth="1"/>
    <col min="13803" max="13803" width="13.28515625" style="115" customWidth="1"/>
    <col min="13804" max="13804" width="5" style="115" customWidth="1"/>
    <col min="13805" max="13805" width="14.42578125" style="115" customWidth="1"/>
    <col min="13806" max="13806" width="13.140625" style="115" customWidth="1"/>
    <col min="13807" max="13807" width="12" style="115" customWidth="1"/>
    <col min="13808" max="13808" width="13.5703125" style="115" customWidth="1"/>
    <col min="13809" max="13809" width="14.140625" style="115" customWidth="1"/>
    <col min="13810" max="13810" width="3.85546875" style="115" customWidth="1"/>
    <col min="13811" max="13812" width="9.140625" style="115"/>
    <col min="13813" max="13813" width="11.140625" style="115" customWidth="1"/>
    <col min="13814" max="13814" width="9.140625" style="115"/>
    <col min="13815" max="13815" width="5.85546875" style="115" customWidth="1"/>
    <col min="13816" max="14057" width="9.140625" style="115"/>
    <col min="14058" max="14058" width="20.140625" style="115" customWidth="1"/>
    <col min="14059" max="14059" width="13.28515625" style="115" customWidth="1"/>
    <col min="14060" max="14060" width="5" style="115" customWidth="1"/>
    <col min="14061" max="14061" width="14.42578125" style="115" customWidth="1"/>
    <col min="14062" max="14062" width="13.140625" style="115" customWidth="1"/>
    <col min="14063" max="14063" width="12" style="115" customWidth="1"/>
    <col min="14064" max="14064" width="13.5703125" style="115" customWidth="1"/>
    <col min="14065" max="14065" width="14.140625" style="115" customWidth="1"/>
    <col min="14066" max="14066" width="3.85546875" style="115" customWidth="1"/>
    <col min="14067" max="14068" width="9.140625" style="115"/>
    <col min="14069" max="14069" width="11.140625" style="115" customWidth="1"/>
    <col min="14070" max="14070" width="9.140625" style="115"/>
    <col min="14071" max="14071" width="5.85546875" style="115" customWidth="1"/>
    <col min="14072" max="14313" width="9.140625" style="115"/>
    <col min="14314" max="14314" width="20.140625" style="115" customWidth="1"/>
    <col min="14315" max="14315" width="13.28515625" style="115" customWidth="1"/>
    <col min="14316" max="14316" width="5" style="115" customWidth="1"/>
    <col min="14317" max="14317" width="14.42578125" style="115" customWidth="1"/>
    <col min="14318" max="14318" width="13.140625" style="115" customWidth="1"/>
    <col min="14319" max="14319" width="12" style="115" customWidth="1"/>
    <col min="14320" max="14320" width="13.5703125" style="115" customWidth="1"/>
    <col min="14321" max="14321" width="14.140625" style="115" customWidth="1"/>
    <col min="14322" max="14322" width="3.85546875" style="115" customWidth="1"/>
    <col min="14323" max="14324" width="9.140625" style="115"/>
    <col min="14325" max="14325" width="11.140625" style="115" customWidth="1"/>
    <col min="14326" max="14326" width="9.140625" style="115"/>
    <col min="14327" max="14327" width="5.85546875" style="115" customWidth="1"/>
    <col min="14328" max="14569" width="9.140625" style="115"/>
    <col min="14570" max="14570" width="20.140625" style="115" customWidth="1"/>
    <col min="14571" max="14571" width="13.28515625" style="115" customWidth="1"/>
    <col min="14572" max="14572" width="5" style="115" customWidth="1"/>
    <col min="14573" max="14573" width="14.42578125" style="115" customWidth="1"/>
    <col min="14574" max="14574" width="13.140625" style="115" customWidth="1"/>
    <col min="14575" max="14575" width="12" style="115" customWidth="1"/>
    <col min="14576" max="14576" width="13.5703125" style="115" customWidth="1"/>
    <col min="14577" max="14577" width="14.140625" style="115" customWidth="1"/>
    <col min="14578" max="14578" width="3.85546875" style="115" customWidth="1"/>
    <col min="14579" max="14580" width="9.140625" style="115"/>
    <col min="14581" max="14581" width="11.140625" style="115" customWidth="1"/>
    <col min="14582" max="14582" width="9.140625" style="115"/>
    <col min="14583" max="14583" width="5.85546875" style="115" customWidth="1"/>
    <col min="14584" max="14825" width="9.140625" style="115"/>
    <col min="14826" max="14826" width="20.140625" style="115" customWidth="1"/>
    <col min="14827" max="14827" width="13.28515625" style="115" customWidth="1"/>
    <col min="14828" max="14828" width="5" style="115" customWidth="1"/>
    <col min="14829" max="14829" width="14.42578125" style="115" customWidth="1"/>
    <col min="14830" max="14830" width="13.140625" style="115" customWidth="1"/>
    <col min="14831" max="14831" width="12" style="115" customWidth="1"/>
    <col min="14832" max="14832" width="13.5703125" style="115" customWidth="1"/>
    <col min="14833" max="14833" width="14.140625" style="115" customWidth="1"/>
    <col min="14834" max="14834" width="3.85546875" style="115" customWidth="1"/>
    <col min="14835" max="14836" width="9.140625" style="115"/>
    <col min="14837" max="14837" width="11.140625" style="115" customWidth="1"/>
    <col min="14838" max="14838" width="9.140625" style="115"/>
    <col min="14839" max="14839" width="5.85546875" style="115" customWidth="1"/>
    <col min="14840" max="15081" width="9.140625" style="115"/>
    <col min="15082" max="15082" width="20.140625" style="115" customWidth="1"/>
    <col min="15083" max="15083" width="13.28515625" style="115" customWidth="1"/>
    <col min="15084" max="15084" width="5" style="115" customWidth="1"/>
    <col min="15085" max="15085" width="14.42578125" style="115" customWidth="1"/>
    <col min="15086" max="15086" width="13.140625" style="115" customWidth="1"/>
    <col min="15087" max="15087" width="12" style="115" customWidth="1"/>
    <col min="15088" max="15088" width="13.5703125" style="115" customWidth="1"/>
    <col min="15089" max="15089" width="14.140625" style="115" customWidth="1"/>
    <col min="15090" max="15090" width="3.85546875" style="115" customWidth="1"/>
    <col min="15091" max="15092" width="9.140625" style="115"/>
    <col min="15093" max="15093" width="11.140625" style="115" customWidth="1"/>
    <col min="15094" max="15094" width="9.140625" style="115"/>
    <col min="15095" max="15095" width="5.85546875" style="115" customWidth="1"/>
    <col min="15096" max="15337" width="9.140625" style="115"/>
    <col min="15338" max="15338" width="20.140625" style="115" customWidth="1"/>
    <col min="15339" max="15339" width="13.28515625" style="115" customWidth="1"/>
    <col min="15340" max="15340" width="5" style="115" customWidth="1"/>
    <col min="15341" max="15341" width="14.42578125" style="115" customWidth="1"/>
    <col min="15342" max="15342" width="13.140625" style="115" customWidth="1"/>
    <col min="15343" max="15343" width="12" style="115" customWidth="1"/>
    <col min="15344" max="15344" width="13.5703125" style="115" customWidth="1"/>
    <col min="15345" max="15345" width="14.140625" style="115" customWidth="1"/>
    <col min="15346" max="15346" width="3.85546875" style="115" customWidth="1"/>
    <col min="15347" max="15348" width="9.140625" style="115"/>
    <col min="15349" max="15349" width="11.140625" style="115" customWidth="1"/>
    <col min="15350" max="15350" width="9.140625" style="115"/>
    <col min="15351" max="15351" width="5.85546875" style="115" customWidth="1"/>
    <col min="15352" max="15593" width="9.140625" style="115"/>
    <col min="15594" max="15594" width="20.140625" style="115" customWidth="1"/>
    <col min="15595" max="15595" width="13.28515625" style="115" customWidth="1"/>
    <col min="15596" max="15596" width="5" style="115" customWidth="1"/>
    <col min="15597" max="15597" width="14.42578125" style="115" customWidth="1"/>
    <col min="15598" max="15598" width="13.140625" style="115" customWidth="1"/>
    <col min="15599" max="15599" width="12" style="115" customWidth="1"/>
    <col min="15600" max="15600" width="13.5703125" style="115" customWidth="1"/>
    <col min="15601" max="15601" width="14.140625" style="115" customWidth="1"/>
    <col min="15602" max="15602" width="3.85546875" style="115" customWidth="1"/>
    <col min="15603" max="15604" width="9.140625" style="115"/>
    <col min="15605" max="15605" width="11.140625" style="115" customWidth="1"/>
    <col min="15606" max="15606" width="9.140625" style="115"/>
    <col min="15607" max="15607" width="5.85546875" style="115" customWidth="1"/>
    <col min="15608" max="15849" width="9.140625" style="115"/>
    <col min="15850" max="15850" width="20.140625" style="115" customWidth="1"/>
    <col min="15851" max="15851" width="13.28515625" style="115" customWidth="1"/>
    <col min="15852" max="15852" width="5" style="115" customWidth="1"/>
    <col min="15853" max="15853" width="14.42578125" style="115" customWidth="1"/>
    <col min="15854" max="15854" width="13.140625" style="115" customWidth="1"/>
    <col min="15855" max="15855" width="12" style="115" customWidth="1"/>
    <col min="15856" max="15856" width="13.5703125" style="115" customWidth="1"/>
    <col min="15857" max="15857" width="14.140625" style="115" customWidth="1"/>
    <col min="15858" max="15858" width="3.85546875" style="115" customWidth="1"/>
    <col min="15859" max="15860" width="9.140625" style="115"/>
    <col min="15861" max="15861" width="11.140625" style="115" customWidth="1"/>
    <col min="15862" max="15862" width="9.140625" style="115"/>
    <col min="15863" max="15863" width="5.85546875" style="115" customWidth="1"/>
    <col min="15864" max="16105" width="9.140625" style="115"/>
    <col min="16106" max="16106" width="20.140625" style="115" customWidth="1"/>
    <col min="16107" max="16107" width="13.28515625" style="115" customWidth="1"/>
    <col min="16108" max="16108" width="5" style="115" customWidth="1"/>
    <col min="16109" max="16109" width="14.42578125" style="115" customWidth="1"/>
    <col min="16110" max="16110" width="13.140625" style="115" customWidth="1"/>
    <col min="16111" max="16111" width="12" style="115" customWidth="1"/>
    <col min="16112" max="16112" width="13.5703125" style="115" customWidth="1"/>
    <col min="16113" max="16113" width="14.140625" style="115" customWidth="1"/>
    <col min="16114" max="16114" width="3.85546875" style="115" customWidth="1"/>
    <col min="16115" max="16116" width="9.140625" style="115"/>
    <col min="16117" max="16117" width="11.140625" style="115" customWidth="1"/>
    <col min="16118" max="16118" width="9.140625" style="115"/>
    <col min="16119" max="16119" width="5.85546875" style="115" customWidth="1"/>
    <col min="16120" max="16384" width="9.140625" style="115"/>
  </cols>
  <sheetData>
    <row r="1" spans="1:14" ht="18" customHeight="1" x14ac:dyDescent="0.2">
      <c r="A1" s="112" t="s">
        <v>255</v>
      </c>
      <c r="B1" s="113"/>
      <c r="C1" s="113"/>
      <c r="D1" s="246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24.75" customHeight="1" x14ac:dyDescent="0.2">
      <c r="A2" s="289"/>
      <c r="B2" s="285" t="s">
        <v>278</v>
      </c>
      <c r="C2" s="116"/>
      <c r="D2" s="296" t="s">
        <v>279</v>
      </c>
      <c r="E2" s="117" t="s">
        <v>28</v>
      </c>
      <c r="F2" s="118" t="s">
        <v>29</v>
      </c>
      <c r="G2" s="119" t="s">
        <v>21</v>
      </c>
      <c r="H2" s="120" t="s">
        <v>24</v>
      </c>
      <c r="I2" s="290" t="s">
        <v>280</v>
      </c>
      <c r="J2" s="121"/>
      <c r="K2" s="292" t="s">
        <v>27</v>
      </c>
      <c r="L2" s="293"/>
      <c r="M2" s="294"/>
      <c r="N2" s="295" t="s">
        <v>25</v>
      </c>
    </row>
    <row r="3" spans="1:14" ht="25.5" customHeight="1" x14ac:dyDescent="0.2">
      <c r="A3" s="289"/>
      <c r="B3" s="286"/>
      <c r="C3" s="122"/>
      <c r="D3" s="297"/>
      <c r="E3" s="117" t="s">
        <v>22</v>
      </c>
      <c r="F3" s="123" t="s">
        <v>20</v>
      </c>
      <c r="G3" s="124" t="s">
        <v>23</v>
      </c>
      <c r="H3" s="125" t="s">
        <v>23</v>
      </c>
      <c r="I3" s="291"/>
      <c r="J3" s="126"/>
      <c r="K3" s="127" t="s">
        <v>48</v>
      </c>
      <c r="L3" s="128" t="s">
        <v>49</v>
      </c>
      <c r="M3" s="129" t="s">
        <v>50</v>
      </c>
      <c r="N3" s="295"/>
    </row>
    <row r="4" spans="1:14" ht="15.75" customHeight="1" x14ac:dyDescent="0.2">
      <c r="A4" s="130" t="s">
        <v>2</v>
      </c>
      <c r="B4" s="131">
        <f>SUM(E4:H4)</f>
        <v>88206724.237182021</v>
      </c>
      <c r="C4" s="132"/>
      <c r="D4" s="247">
        <f>E4+F4</f>
        <v>68955347.970541209</v>
      </c>
      <c r="E4" s="133">
        <v>51154481.6392712</v>
      </c>
      <c r="F4" s="134">
        <v>17800866.331270002</v>
      </c>
      <c r="G4" s="135">
        <v>10150540.4709126</v>
      </c>
      <c r="H4" s="136">
        <v>9100835.7957281992</v>
      </c>
      <c r="I4" s="137">
        <f>SUM(G4:H4)</f>
        <v>19251376.266640797</v>
      </c>
      <c r="J4" s="138"/>
      <c r="K4" s="139">
        <f>100*(F4+G4+H4)/B4</f>
        <v>42.006142863076718</v>
      </c>
      <c r="L4" s="140">
        <f>100*I4/B4</f>
        <v>21.825293290424352</v>
      </c>
      <c r="M4" s="141">
        <f>100*H4/B4</f>
        <v>10.317621331517376</v>
      </c>
      <c r="N4" s="142">
        <f>100*F4/B4</f>
        <v>20.180849572652367</v>
      </c>
    </row>
    <row r="5" spans="1:14" s="189" customFormat="1" ht="15.75" customHeight="1" x14ac:dyDescent="0.2">
      <c r="A5" s="143" t="s">
        <v>3</v>
      </c>
      <c r="B5" s="144">
        <f>SUM(B6:B10)</f>
        <v>88206724.237182006</v>
      </c>
      <c r="C5" s="183"/>
      <c r="D5" s="247">
        <f t="shared" ref="D5:D27" si="0">E5+F5</f>
        <v>68955347.970541209</v>
      </c>
      <c r="E5" s="146">
        <f>SUM(E6:E14)-E10</f>
        <v>51154481.639271207</v>
      </c>
      <c r="F5" s="146">
        <f t="shared" ref="F5:I5" si="1">SUM(F6:F14)-F10</f>
        <v>17800866.331270002</v>
      </c>
      <c r="G5" s="146">
        <f t="shared" si="1"/>
        <v>10150540.4709126</v>
      </c>
      <c r="H5" s="146">
        <f t="shared" si="1"/>
        <v>9100835.795728201</v>
      </c>
      <c r="I5" s="146">
        <f t="shared" si="1"/>
        <v>19251376.266640797</v>
      </c>
      <c r="J5" s="184"/>
      <c r="K5" s="185">
        <f>100*(F5+G5+H5)/B5</f>
        <v>42.006142863076725</v>
      </c>
      <c r="L5" s="186">
        <f t="shared" ref="L5:L14" si="2">100*I5/B5</f>
        <v>21.825293290424355</v>
      </c>
      <c r="M5" s="187">
        <f t="shared" ref="M5:M21" si="3">100*H5/B5</f>
        <v>10.31762133151738</v>
      </c>
      <c r="N5" s="188">
        <f t="shared" ref="N5:N14" si="4">100*F5/B5</f>
        <v>20.18084957265237</v>
      </c>
    </row>
    <row r="6" spans="1:14" ht="15.75" customHeight="1" x14ac:dyDescent="0.2">
      <c r="A6" s="153" t="s">
        <v>10</v>
      </c>
      <c r="B6" s="154">
        <f>SUM(E6:H6)</f>
        <v>26319578.943596054</v>
      </c>
      <c r="C6" s="145"/>
      <c r="D6" s="248">
        <f t="shared" si="0"/>
        <v>21089288.699150853</v>
      </c>
      <c r="E6" s="155">
        <v>13954117.045543533</v>
      </c>
      <c r="F6" s="156">
        <v>7135171.65360732</v>
      </c>
      <c r="G6" s="157">
        <v>4179074.1341214571</v>
      </c>
      <c r="H6" s="158">
        <v>1051216.1103237446</v>
      </c>
      <c r="I6" s="159">
        <f t="shared" ref="I6:I14" si="5">SUM(G6:H6)</f>
        <v>5230290.2444452019</v>
      </c>
      <c r="J6" s="148"/>
      <c r="K6" s="149">
        <f>100*(F6+G6+H6)/B6</f>
        <v>46.981989812801402</v>
      </c>
      <c r="L6" s="150">
        <f t="shared" si="2"/>
        <v>19.872241328989077</v>
      </c>
      <c r="M6" s="151">
        <f t="shared" si="3"/>
        <v>3.9940460771676634</v>
      </c>
      <c r="N6" s="152">
        <f t="shared" si="4"/>
        <v>27.109748483812325</v>
      </c>
    </row>
    <row r="7" spans="1:14" ht="15.75" customHeight="1" x14ac:dyDescent="0.2">
      <c r="A7" s="153" t="s">
        <v>4</v>
      </c>
      <c r="B7" s="154">
        <f>SUM(E7:H7)</f>
        <v>407025.00130848592</v>
      </c>
      <c r="C7" s="145"/>
      <c r="D7" s="248">
        <f t="shared" si="0"/>
        <v>321297.30754016305</v>
      </c>
      <c r="E7" s="155">
        <v>213386.92566317215</v>
      </c>
      <c r="F7" s="156">
        <v>107910.38187699088</v>
      </c>
      <c r="G7" s="157">
        <v>74812.671658045409</v>
      </c>
      <c r="H7" s="158">
        <v>10915.022110277505</v>
      </c>
      <c r="I7" s="159">
        <f t="shared" si="5"/>
        <v>85727.693768322919</v>
      </c>
      <c r="J7" s="148"/>
      <c r="K7" s="149">
        <f t="shared" ref="K7:K27" si="6">100*(F7+G7+H7)/B7</f>
        <v>47.574000374132964</v>
      </c>
      <c r="L7" s="150">
        <f t="shared" si="2"/>
        <v>21.062021618507298</v>
      </c>
      <c r="M7" s="151">
        <f t="shared" si="3"/>
        <v>2.6816588846356799</v>
      </c>
      <c r="N7" s="152">
        <f t="shared" si="4"/>
        <v>26.51197875562567</v>
      </c>
    </row>
    <row r="8" spans="1:14" ht="15.75" customHeight="1" x14ac:dyDescent="0.2">
      <c r="A8" s="160" t="s">
        <v>5</v>
      </c>
      <c r="B8" s="154">
        <f>SUM(E8:H8)</f>
        <v>16287602.101626579</v>
      </c>
      <c r="C8" s="145"/>
      <c r="D8" s="248">
        <f t="shared" si="0"/>
        <v>12759482.866345955</v>
      </c>
      <c r="E8" s="155">
        <v>9645759.7154706512</v>
      </c>
      <c r="F8" s="156">
        <v>3113723.1508753039</v>
      </c>
      <c r="G8" s="157">
        <v>1817113.2942776885</v>
      </c>
      <c r="H8" s="158">
        <v>1711005.9410029352</v>
      </c>
      <c r="I8" s="159">
        <f t="shared" si="5"/>
        <v>3528119.2352806237</v>
      </c>
      <c r="J8" s="148"/>
      <c r="K8" s="149">
        <f t="shared" si="6"/>
        <v>40.778515736780143</v>
      </c>
      <c r="L8" s="150">
        <f t="shared" si="2"/>
        <v>21.661379086171831</v>
      </c>
      <c r="M8" s="151">
        <f t="shared" si="3"/>
        <v>10.504959111397151</v>
      </c>
      <c r="N8" s="152">
        <f t="shared" si="4"/>
        <v>19.117136650608309</v>
      </c>
    </row>
    <row r="9" spans="1:14" ht="15.75" customHeight="1" x14ac:dyDescent="0.2">
      <c r="A9" s="160" t="s">
        <v>6</v>
      </c>
      <c r="B9" s="154">
        <f t="shared" ref="B9:B14" si="7">SUM(E9:H9)</f>
        <v>31363535.605066679</v>
      </c>
      <c r="C9" s="145"/>
      <c r="D9" s="248">
        <f t="shared" si="0"/>
        <v>25146423.07746755</v>
      </c>
      <c r="E9" s="155">
        <v>19691854.92396985</v>
      </c>
      <c r="F9" s="156">
        <v>5454568.1534976996</v>
      </c>
      <c r="G9" s="157">
        <v>2841739.6170749753</v>
      </c>
      <c r="H9" s="158">
        <v>3375372.9105241569</v>
      </c>
      <c r="I9" s="159">
        <f t="shared" si="5"/>
        <v>6217112.5275991317</v>
      </c>
      <c r="J9" s="148"/>
      <c r="K9" s="149">
        <f t="shared" si="6"/>
        <v>37.214173899486347</v>
      </c>
      <c r="L9" s="150">
        <f t="shared" si="2"/>
        <v>19.82274130661078</v>
      </c>
      <c r="M9" s="151">
        <f t="shared" si="3"/>
        <v>10.76209312950953</v>
      </c>
      <c r="N9" s="152">
        <f t="shared" si="4"/>
        <v>17.391432592875567</v>
      </c>
    </row>
    <row r="10" spans="1:14" s="189" customFormat="1" ht="15.75" customHeight="1" x14ac:dyDescent="0.2">
      <c r="A10" s="181" t="s">
        <v>13</v>
      </c>
      <c r="B10" s="182">
        <f>SUM(B11:B14)</f>
        <v>13828982.585584208</v>
      </c>
      <c r="C10" s="182"/>
      <c r="D10" s="247">
        <f t="shared" si="0"/>
        <v>9638856.0200366899</v>
      </c>
      <c r="E10" s="182">
        <f t="shared" ref="E10" si="8">SUM(E11:E14)</f>
        <v>7649363.0286240038</v>
      </c>
      <c r="F10" s="182">
        <f t="shared" ref="F10" si="9">SUM(F11:F14)</f>
        <v>1989492.9914126869</v>
      </c>
      <c r="G10" s="182">
        <f t="shared" ref="G10" si="10">SUM(G11:G14)</f>
        <v>1237800.7537804344</v>
      </c>
      <c r="H10" s="182">
        <f t="shared" ref="H10" si="11">SUM(H11:H14)</f>
        <v>2952325.8117670841</v>
      </c>
      <c r="I10" s="182">
        <f t="shared" ref="I10" si="12">SUM(I11:I14)</f>
        <v>4190126.5655475184</v>
      </c>
      <c r="J10" s="182"/>
      <c r="K10" s="185">
        <f t="shared" si="6"/>
        <v>44.686002883553023</v>
      </c>
      <c r="L10" s="186">
        <f t="shared" si="2"/>
        <v>30.299601142859533</v>
      </c>
      <c r="M10" s="187">
        <f t="shared" si="3"/>
        <v>21.348828762317531</v>
      </c>
      <c r="N10" s="188">
        <f t="shared" si="4"/>
        <v>14.386401740693497</v>
      </c>
    </row>
    <row r="11" spans="1:14" ht="15.75" customHeight="1" x14ac:dyDescent="0.2">
      <c r="A11" s="153" t="s">
        <v>261</v>
      </c>
      <c r="B11" s="154">
        <f t="shared" si="7"/>
        <v>7636882.5894603198</v>
      </c>
      <c r="C11" s="145"/>
      <c r="D11" s="248">
        <f t="shared" si="0"/>
        <v>5208611.6671083178</v>
      </c>
      <c r="E11" s="155">
        <v>4129596.0455121584</v>
      </c>
      <c r="F11" s="156">
        <v>1079015.6215961592</v>
      </c>
      <c r="G11" s="157">
        <v>582514.94903430669</v>
      </c>
      <c r="H11" s="158">
        <v>1845755.9733176951</v>
      </c>
      <c r="I11" s="159">
        <f t="shared" si="5"/>
        <v>2428270.922352002</v>
      </c>
      <c r="J11" s="148"/>
      <c r="K11" s="149">
        <f t="shared" si="6"/>
        <v>45.925631340575741</v>
      </c>
      <c r="L11" s="150">
        <f t="shared" si="2"/>
        <v>31.796625048331428</v>
      </c>
      <c r="M11" s="151">
        <f t="shared" si="3"/>
        <v>24.16897145786983</v>
      </c>
      <c r="N11" s="152">
        <f t="shared" si="4"/>
        <v>14.129006292244314</v>
      </c>
    </row>
    <row r="12" spans="1:14" ht="15.75" customHeight="1" x14ac:dyDescent="0.2">
      <c r="A12" s="153" t="s">
        <v>262</v>
      </c>
      <c r="B12" s="154">
        <f t="shared" si="7"/>
        <v>5669927.7250632765</v>
      </c>
      <c r="C12" s="145"/>
      <c r="D12" s="248">
        <f t="shared" si="0"/>
        <v>3995135.8856730177</v>
      </c>
      <c r="E12" s="155">
        <v>3145954.1771175177</v>
      </c>
      <c r="F12" s="156">
        <v>849181.70855550002</v>
      </c>
      <c r="G12" s="157">
        <v>612328.25746129733</v>
      </c>
      <c r="H12" s="158">
        <v>1062463.5819289621</v>
      </c>
      <c r="I12" s="159">
        <f t="shared" si="5"/>
        <v>1674791.8393902595</v>
      </c>
      <c r="J12" s="148"/>
      <c r="K12" s="149">
        <f t="shared" si="6"/>
        <v>44.515092084663067</v>
      </c>
      <c r="L12" s="150">
        <f t="shared" si="2"/>
        <v>29.538151465088891</v>
      </c>
      <c r="M12" s="151">
        <f t="shared" si="3"/>
        <v>18.738573637058224</v>
      </c>
      <c r="N12" s="152">
        <f t="shared" si="4"/>
        <v>14.976940619574179</v>
      </c>
    </row>
    <row r="13" spans="1:14" ht="15.75" customHeight="1" x14ac:dyDescent="0.2">
      <c r="A13" s="153" t="s">
        <v>263</v>
      </c>
      <c r="B13" s="154">
        <f t="shared" si="7"/>
        <v>450943.1729999379</v>
      </c>
      <c r="C13" s="145"/>
      <c r="D13" s="248">
        <f t="shared" si="0"/>
        <v>372359.97636282118</v>
      </c>
      <c r="E13" s="155">
        <v>321049.38367200707</v>
      </c>
      <c r="F13" s="156">
        <v>51310.592690814083</v>
      </c>
      <c r="G13" s="157">
        <v>37936.411304038673</v>
      </c>
      <c r="H13" s="158">
        <v>40646.785333078078</v>
      </c>
      <c r="I13" s="159">
        <f t="shared" si="5"/>
        <v>78583.196637116751</v>
      </c>
      <c r="J13" s="148"/>
      <c r="K13" s="149">
        <f t="shared" si="6"/>
        <v>28.804913147659231</v>
      </c>
      <c r="L13" s="150">
        <f t="shared" si="2"/>
        <v>17.426407880694885</v>
      </c>
      <c r="M13" s="151">
        <f t="shared" si="3"/>
        <v>9.0137267324997676</v>
      </c>
      <c r="N13" s="152">
        <f t="shared" si="4"/>
        <v>11.378505266964346</v>
      </c>
    </row>
    <row r="14" spans="1:14" ht="15.75" customHeight="1" x14ac:dyDescent="0.2">
      <c r="A14" s="153" t="s">
        <v>264</v>
      </c>
      <c r="B14" s="154">
        <f t="shared" si="7"/>
        <v>71229.098060675271</v>
      </c>
      <c r="C14" s="145"/>
      <c r="D14" s="248">
        <f t="shared" si="0"/>
        <v>62748.490892534835</v>
      </c>
      <c r="E14" s="155">
        <v>52763.422322321203</v>
      </c>
      <c r="F14" s="156">
        <v>9985.0685702136343</v>
      </c>
      <c r="G14" s="157">
        <v>5021.1359807916542</v>
      </c>
      <c r="H14" s="158">
        <v>3459.4711873487859</v>
      </c>
      <c r="I14" s="168">
        <f t="shared" si="5"/>
        <v>8480.6071681404392</v>
      </c>
      <c r="J14" s="148"/>
      <c r="K14" s="149">
        <f t="shared" si="6"/>
        <v>25.924343057979495</v>
      </c>
      <c r="L14" s="150">
        <f t="shared" si="2"/>
        <v>11.906099331647273</v>
      </c>
      <c r="M14" s="151">
        <f t="shared" si="3"/>
        <v>4.8568229579460569</v>
      </c>
      <c r="N14" s="152">
        <f t="shared" si="4"/>
        <v>14.018243726332217</v>
      </c>
    </row>
    <row r="15" spans="1:14" s="189" customFormat="1" ht="15.75" customHeight="1" x14ac:dyDescent="0.2">
      <c r="A15" s="143" t="s">
        <v>11</v>
      </c>
      <c r="B15" s="144">
        <f>SUM(B16:B21)-B18</f>
        <v>88206724.237182006</v>
      </c>
      <c r="C15" s="144"/>
      <c r="D15" s="247">
        <f t="shared" si="0"/>
        <v>68955347.970541194</v>
      </c>
      <c r="E15" s="144">
        <f t="shared" ref="E15:I15" si="13">SUM(E16:E21)-E18</f>
        <v>51154481.639271192</v>
      </c>
      <c r="F15" s="144">
        <f t="shared" si="13"/>
        <v>17800866.331269998</v>
      </c>
      <c r="G15" s="144">
        <f t="shared" si="13"/>
        <v>10150540.470912598</v>
      </c>
      <c r="H15" s="144">
        <f t="shared" si="13"/>
        <v>9100835.7957281992</v>
      </c>
      <c r="I15" s="144">
        <f t="shared" si="13"/>
        <v>19251376.266640797</v>
      </c>
      <c r="J15" s="191"/>
      <c r="K15" s="185">
        <f t="shared" si="6"/>
        <v>42.006142863076718</v>
      </c>
      <c r="L15" s="186">
        <f t="shared" ref="L15:L27" si="14">100*I15/B15</f>
        <v>21.825293290424355</v>
      </c>
      <c r="M15" s="187">
        <f t="shared" si="3"/>
        <v>10.317621331517378</v>
      </c>
      <c r="N15" s="188">
        <f t="shared" ref="N15:N27" si="15">100*F15/B15</f>
        <v>20.18084957265237</v>
      </c>
    </row>
    <row r="16" spans="1:14" ht="15.75" customHeight="1" x14ac:dyDescent="0.2">
      <c r="A16" s="153" t="s">
        <v>7</v>
      </c>
      <c r="B16" s="154">
        <f t="shared" ref="B16:B27" si="16">SUM(E16:H16)</f>
        <v>18571507.104525503</v>
      </c>
      <c r="C16" s="145"/>
      <c r="D16" s="248">
        <f t="shared" si="0"/>
        <v>11886128.909966387</v>
      </c>
      <c r="E16" s="155">
        <v>5685846.2747012023</v>
      </c>
      <c r="F16" s="156">
        <v>6200282.6352651836</v>
      </c>
      <c r="G16" s="157">
        <v>3950309.8957937579</v>
      </c>
      <c r="H16" s="158">
        <v>2735068.2987653562</v>
      </c>
      <c r="I16" s="159">
        <f t="shared" ref="I16:I27" si="17">SUM(G16:H16)</f>
        <v>6685378.1945591141</v>
      </c>
      <c r="J16" s="148"/>
      <c r="K16" s="149">
        <f t="shared" si="6"/>
        <v>69.384034140580439</v>
      </c>
      <c r="L16" s="150">
        <f t="shared" si="14"/>
        <v>35.998038053303823</v>
      </c>
      <c r="M16" s="151">
        <f t="shared" si="3"/>
        <v>14.727228562397475</v>
      </c>
      <c r="N16" s="152">
        <f t="shared" si="15"/>
        <v>33.385996087276617</v>
      </c>
    </row>
    <row r="17" spans="1:14" ht="15.75" customHeight="1" x14ac:dyDescent="0.2">
      <c r="A17" s="153" t="s">
        <v>14</v>
      </c>
      <c r="B17" s="154">
        <f t="shared" si="16"/>
        <v>24841362.70212156</v>
      </c>
      <c r="C17" s="145"/>
      <c r="D17" s="248">
        <f t="shared" si="0"/>
        <v>18915899.563428681</v>
      </c>
      <c r="E17" s="155">
        <v>13806841.735531535</v>
      </c>
      <c r="F17" s="156">
        <v>5109057.8278971463</v>
      </c>
      <c r="G17" s="157">
        <v>2024845.0962657719</v>
      </c>
      <c r="H17" s="158">
        <v>3900618.0424271091</v>
      </c>
      <c r="I17" s="159">
        <f t="shared" si="17"/>
        <v>5925463.138692881</v>
      </c>
      <c r="J17" s="148"/>
      <c r="K17" s="149">
        <f t="shared" si="6"/>
        <v>44.419950301871452</v>
      </c>
      <c r="L17" s="150">
        <f t="shared" si="14"/>
        <v>23.853212924534212</v>
      </c>
      <c r="M17" s="151">
        <f t="shared" si="3"/>
        <v>15.70210978037038</v>
      </c>
      <c r="N17" s="152">
        <f t="shared" si="15"/>
        <v>20.566737377337237</v>
      </c>
    </row>
    <row r="18" spans="1:14" s="189" customFormat="1" ht="15.75" customHeight="1" x14ac:dyDescent="0.2">
      <c r="A18" s="190" t="s">
        <v>265</v>
      </c>
      <c r="B18" s="182">
        <f>SUM(B16:B17)</f>
        <v>43412869.806647062</v>
      </c>
      <c r="C18" s="182"/>
      <c r="D18" s="247">
        <f t="shared" si="0"/>
        <v>30802028.473395068</v>
      </c>
      <c r="E18" s="182">
        <f t="shared" ref="E18:I18" si="18">SUM(E16:E17)</f>
        <v>19492688.010232739</v>
      </c>
      <c r="F18" s="182">
        <f t="shared" si="18"/>
        <v>11309340.463162329</v>
      </c>
      <c r="G18" s="182">
        <f t="shared" si="18"/>
        <v>5975154.9920595298</v>
      </c>
      <c r="H18" s="182">
        <f t="shared" si="18"/>
        <v>6635686.3411924653</v>
      </c>
      <c r="I18" s="182">
        <f t="shared" si="18"/>
        <v>12610841.333251994</v>
      </c>
      <c r="J18" s="184"/>
      <c r="K18" s="185">
        <f t="shared" si="6"/>
        <v>55.099287153672201</v>
      </c>
      <c r="L18" s="186">
        <f t="shared" si="14"/>
        <v>29.048624035725723</v>
      </c>
      <c r="M18" s="187">
        <f t="shared" si="3"/>
        <v>15.285067240996947</v>
      </c>
      <c r="N18" s="188">
        <f t="shared" si="15"/>
        <v>26.050663117946478</v>
      </c>
    </row>
    <row r="19" spans="1:14" ht="15.75" customHeight="1" x14ac:dyDescent="0.2">
      <c r="A19" s="160" t="s">
        <v>15</v>
      </c>
      <c r="B19" s="154">
        <f t="shared" si="16"/>
        <v>21096960.011431124</v>
      </c>
      <c r="C19" s="145"/>
      <c r="D19" s="248">
        <f t="shared" si="0"/>
        <v>17828083.045932822</v>
      </c>
      <c r="E19" s="155">
        <v>14458564.989248084</v>
      </c>
      <c r="F19" s="156">
        <v>3369518.0566847376</v>
      </c>
      <c r="G19" s="157">
        <v>1676536.5728049451</v>
      </c>
      <c r="H19" s="158">
        <v>1592340.3926933543</v>
      </c>
      <c r="I19" s="159">
        <f t="shared" si="17"/>
        <v>3268876.9654982993</v>
      </c>
      <c r="J19" s="148"/>
      <c r="K19" s="149">
        <f t="shared" si="6"/>
        <v>31.466121273330874</v>
      </c>
      <c r="L19" s="150">
        <f t="shared" si="14"/>
        <v>15.494540273703413</v>
      </c>
      <c r="M19" s="151">
        <f t="shared" si="3"/>
        <v>7.5477243727559067</v>
      </c>
      <c r="N19" s="152">
        <f t="shared" si="15"/>
        <v>15.971580999627466</v>
      </c>
    </row>
    <row r="20" spans="1:14" ht="15.75" customHeight="1" x14ac:dyDescent="0.2">
      <c r="A20" s="160" t="s">
        <v>16</v>
      </c>
      <c r="B20" s="154">
        <f t="shared" si="16"/>
        <v>15067422.774089776</v>
      </c>
      <c r="C20" s="145"/>
      <c r="D20" s="248">
        <f t="shared" si="0"/>
        <v>12925352.490846775</v>
      </c>
      <c r="E20" s="155">
        <v>11198106.044140283</v>
      </c>
      <c r="F20" s="156">
        <v>1727246.446706492</v>
      </c>
      <c r="G20" s="157">
        <v>1526673.9399537395</v>
      </c>
      <c r="H20" s="158">
        <v>615396.34328926087</v>
      </c>
      <c r="I20" s="159">
        <f t="shared" si="17"/>
        <v>2142070.2832430005</v>
      </c>
      <c r="J20" s="148"/>
      <c r="K20" s="149">
        <f t="shared" si="6"/>
        <v>25.680017000672752</v>
      </c>
      <c r="L20" s="150">
        <f t="shared" si="14"/>
        <v>14.216567195065004</v>
      </c>
      <c r="M20" s="151">
        <f t="shared" si="3"/>
        <v>4.0842840379278931</v>
      </c>
      <c r="N20" s="152">
        <f t="shared" si="15"/>
        <v>11.463449805607748</v>
      </c>
    </row>
    <row r="21" spans="1:14" ht="15.75" customHeight="1" x14ac:dyDescent="0.2">
      <c r="A21" s="161" t="s">
        <v>17</v>
      </c>
      <c r="B21" s="162">
        <f t="shared" si="16"/>
        <v>8629471.6450140346</v>
      </c>
      <c r="C21" s="163"/>
      <c r="D21" s="248">
        <f t="shared" si="0"/>
        <v>7399883.9603665303</v>
      </c>
      <c r="E21" s="164">
        <v>6005122.5956500908</v>
      </c>
      <c r="F21" s="165">
        <v>1394761.36471644</v>
      </c>
      <c r="G21" s="166">
        <v>972174.96609438502</v>
      </c>
      <c r="H21" s="167">
        <v>257412.71855311919</v>
      </c>
      <c r="I21" s="168">
        <f t="shared" si="17"/>
        <v>1229587.6846475042</v>
      </c>
      <c r="J21" s="169"/>
      <c r="K21" s="170">
        <f t="shared" si="6"/>
        <v>30.411468480578989</v>
      </c>
      <c r="L21" s="171">
        <f t="shared" si="14"/>
        <v>14.248701835157423</v>
      </c>
      <c r="M21" s="172">
        <f t="shared" si="3"/>
        <v>2.9829487730207442</v>
      </c>
      <c r="N21" s="173">
        <f t="shared" si="15"/>
        <v>16.162766645421563</v>
      </c>
    </row>
    <row r="22" spans="1:14" s="189" customFormat="1" ht="15.75" customHeight="1" x14ac:dyDescent="0.2">
      <c r="A22" s="143" t="s">
        <v>8</v>
      </c>
      <c r="B22" s="144">
        <f>SUM(B23:B24)</f>
        <v>88206724.237181991</v>
      </c>
      <c r="C22" s="174"/>
      <c r="D22" s="247">
        <f t="shared" si="0"/>
        <v>68955347.970541209</v>
      </c>
      <c r="E22" s="175">
        <f>SUM(E23:E24)</f>
        <v>51154481.6392712</v>
      </c>
      <c r="F22" s="176">
        <f t="shared" ref="F22:H22" si="19">SUM(F23:F24)</f>
        <v>17800866.331270002</v>
      </c>
      <c r="G22" s="177">
        <f t="shared" si="19"/>
        <v>10150540.4709126</v>
      </c>
      <c r="H22" s="178">
        <f t="shared" si="19"/>
        <v>9100835.7957281992</v>
      </c>
      <c r="I22" s="147">
        <f>SUM(I23:I24)</f>
        <v>19251376.266640797</v>
      </c>
      <c r="J22" s="191"/>
      <c r="K22" s="185">
        <f>100*(F22+G22+H22)/B22</f>
        <v>42.006142863076732</v>
      </c>
      <c r="L22" s="186">
        <f t="shared" si="14"/>
        <v>21.825293290424359</v>
      </c>
      <c r="M22" s="187">
        <f t="shared" ref="M22:M27" si="20">100*H22/B22</f>
        <v>10.31762133151738</v>
      </c>
      <c r="N22" s="188">
        <f t="shared" si="15"/>
        <v>20.180849572652374</v>
      </c>
    </row>
    <row r="23" spans="1:14" ht="15.75" customHeight="1" x14ac:dyDescent="0.2">
      <c r="A23" s="153" t="s">
        <v>9</v>
      </c>
      <c r="B23" s="154">
        <f>SUM(E23:H23)</f>
        <v>47208195.470434688</v>
      </c>
      <c r="C23" s="145"/>
      <c r="D23" s="248">
        <f t="shared" si="0"/>
        <v>37372032.488478735</v>
      </c>
      <c r="E23" s="155">
        <v>28801357.872618772</v>
      </c>
      <c r="F23" s="156">
        <v>8570674.6158599593</v>
      </c>
      <c r="G23" s="157">
        <v>5100612.990877944</v>
      </c>
      <c r="H23" s="158">
        <v>4735549.9910780136</v>
      </c>
      <c r="I23" s="159">
        <f>SUM(G23:H23)</f>
        <v>9836162.9819559567</v>
      </c>
      <c r="J23" s="148"/>
      <c r="K23" s="149">
        <f>100*(F23+G23+H23)/B23</f>
        <v>38.99076720554519</v>
      </c>
      <c r="L23" s="150">
        <f t="shared" si="14"/>
        <v>20.835710587828121</v>
      </c>
      <c r="M23" s="151">
        <f t="shared" si="20"/>
        <v>10.031203149977996</v>
      </c>
      <c r="N23" s="152">
        <f t="shared" si="15"/>
        <v>18.155056617717062</v>
      </c>
    </row>
    <row r="24" spans="1:14" ht="15.75" customHeight="1" x14ac:dyDescent="0.2">
      <c r="A24" s="161" t="s">
        <v>36</v>
      </c>
      <c r="B24" s="162">
        <f>SUM(E24:H24)</f>
        <v>40998528.766747311</v>
      </c>
      <c r="C24" s="163"/>
      <c r="D24" s="248">
        <f t="shared" si="0"/>
        <v>31583315.48206247</v>
      </c>
      <c r="E24" s="164">
        <v>22353123.766652428</v>
      </c>
      <c r="F24" s="165">
        <v>9230191.7154100426</v>
      </c>
      <c r="G24" s="166">
        <v>5049927.4800346559</v>
      </c>
      <c r="H24" s="167">
        <v>4365285.8046501856</v>
      </c>
      <c r="I24" s="168">
        <f>SUM(G24:H24)</f>
        <v>9415213.2846848406</v>
      </c>
      <c r="J24" s="169"/>
      <c r="K24" s="170">
        <f>100*(F24+G24+H24)/B24</f>
        <v>45.47822949007287</v>
      </c>
      <c r="L24" s="171">
        <f t="shared" si="14"/>
        <v>22.964758902083435</v>
      </c>
      <c r="M24" s="172">
        <f t="shared" si="20"/>
        <v>10.647420617177705</v>
      </c>
      <c r="N24" s="173">
        <f t="shared" si="15"/>
        <v>22.513470587989435</v>
      </c>
    </row>
    <row r="25" spans="1:14" s="189" customFormat="1" ht="15.75" customHeight="1" x14ac:dyDescent="0.2">
      <c r="A25" s="143" t="s">
        <v>26</v>
      </c>
      <c r="B25" s="144">
        <f>SUM(B26:B27)</f>
        <v>88206724.237181991</v>
      </c>
      <c r="C25" s="174"/>
      <c r="D25" s="247">
        <f t="shared" si="0"/>
        <v>68955347.970541209</v>
      </c>
      <c r="E25" s="175">
        <f>SUM(E26:E27)</f>
        <v>51154481.6392712</v>
      </c>
      <c r="F25" s="176">
        <f t="shared" ref="F25:H25" si="21">SUM(F26:F27)</f>
        <v>17800866.331270002</v>
      </c>
      <c r="G25" s="177">
        <f t="shared" si="21"/>
        <v>10150540.4709126</v>
      </c>
      <c r="H25" s="178">
        <f t="shared" si="21"/>
        <v>9100835.7957281992</v>
      </c>
      <c r="I25" s="179">
        <f>SUM(I26:I27)</f>
        <v>19251376.266640801</v>
      </c>
      <c r="J25" s="191"/>
      <c r="K25" s="185">
        <f t="shared" si="6"/>
        <v>42.006142863076732</v>
      </c>
      <c r="L25" s="186">
        <f t="shared" si="14"/>
        <v>21.825293290424362</v>
      </c>
      <c r="M25" s="187">
        <f t="shared" si="20"/>
        <v>10.31762133151738</v>
      </c>
      <c r="N25" s="188">
        <f t="shared" si="15"/>
        <v>20.180849572652374</v>
      </c>
    </row>
    <row r="26" spans="1:14" ht="15.75" customHeight="1" x14ac:dyDescent="0.2">
      <c r="A26" s="153" t="s">
        <v>0</v>
      </c>
      <c r="B26" s="154">
        <f t="shared" si="16"/>
        <v>29420715.755481247</v>
      </c>
      <c r="C26" s="145"/>
      <c r="D26" s="248">
        <f t="shared" si="0"/>
        <v>23485598.959874503</v>
      </c>
      <c r="E26" s="155">
        <v>19230790.352183327</v>
      </c>
      <c r="F26" s="156">
        <v>4254808.6076911781</v>
      </c>
      <c r="G26" s="157">
        <v>2472560.9867334417</v>
      </c>
      <c r="H26" s="158">
        <v>3462555.8088733046</v>
      </c>
      <c r="I26" s="159">
        <f t="shared" si="17"/>
        <v>5935116.7956067463</v>
      </c>
      <c r="J26" s="148"/>
      <c r="K26" s="149">
        <f t="shared" si="6"/>
        <v>34.635205642131545</v>
      </c>
      <c r="L26" s="150">
        <f t="shared" si="14"/>
        <v>20.173257662845952</v>
      </c>
      <c r="M26" s="151">
        <f t="shared" si="20"/>
        <v>11.76910799061104</v>
      </c>
      <c r="N26" s="152">
        <f t="shared" si="15"/>
        <v>14.461947979285593</v>
      </c>
    </row>
    <row r="27" spans="1:14" ht="15.75" customHeight="1" x14ac:dyDescent="0.2">
      <c r="A27" s="161" t="s">
        <v>1</v>
      </c>
      <c r="B27" s="162">
        <f t="shared" si="16"/>
        <v>58786008.481700748</v>
      </c>
      <c r="C27" s="163"/>
      <c r="D27" s="248">
        <f t="shared" si="0"/>
        <v>45469749.010666698</v>
      </c>
      <c r="E27" s="164">
        <v>31923691.287087873</v>
      </c>
      <c r="F27" s="165">
        <v>13546057.723578822</v>
      </c>
      <c r="G27" s="166">
        <v>7677979.4841791578</v>
      </c>
      <c r="H27" s="167">
        <v>5638279.986854895</v>
      </c>
      <c r="I27" s="168">
        <f t="shared" si="17"/>
        <v>13316259.471034054</v>
      </c>
      <c r="J27" s="169"/>
      <c r="K27" s="170">
        <f t="shared" si="6"/>
        <v>45.695086107053406</v>
      </c>
      <c r="L27" s="171">
        <f t="shared" si="14"/>
        <v>22.652089867913414</v>
      </c>
      <c r="M27" s="172">
        <f t="shared" si="20"/>
        <v>9.5911937763388249</v>
      </c>
      <c r="N27" s="173">
        <f t="shared" si="15"/>
        <v>23.042996239139995</v>
      </c>
    </row>
  </sheetData>
  <mergeCells count="6">
    <mergeCell ref="A2:A3"/>
    <mergeCell ref="B2:B3"/>
    <mergeCell ref="I2:I3"/>
    <mergeCell ref="K2:M2"/>
    <mergeCell ref="N2:N3"/>
    <mergeCell ref="D2:D3"/>
  </mergeCells>
  <pageMargins left="0.7" right="0.7" top="0.75" bottom="0.75" header="0.3" footer="0.3"/>
  <pageSetup paperSize="9" scale="5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27"/>
  <sheetViews>
    <sheetView view="pageBreakPreview" zoomScale="90" zoomScaleNormal="100" zoomScaleSheetLayoutView="90" workbookViewId="0">
      <selection activeCell="B6" sqref="B6"/>
    </sheetView>
  </sheetViews>
  <sheetFormatPr defaultRowHeight="12.75" x14ac:dyDescent="0.2"/>
  <cols>
    <col min="1" max="1" width="20.140625" style="115" customWidth="1"/>
    <col min="2" max="2" width="13.28515625" style="115" customWidth="1"/>
    <col min="3" max="3" width="13.5703125" style="115" bestFit="1" customWidth="1"/>
    <col min="4" max="4" width="21.42578125" style="249" customWidth="1"/>
    <col min="5" max="5" width="13" style="115" customWidth="1"/>
    <col min="6" max="6" width="13.140625" style="115" customWidth="1"/>
    <col min="7" max="7" width="13" style="115" customWidth="1"/>
    <col min="8" max="8" width="13.5703125" style="115" customWidth="1"/>
    <col min="9" max="9" width="14.140625" style="115" customWidth="1"/>
    <col min="10" max="10" width="3.85546875" style="115" customWidth="1"/>
    <col min="11" max="14" width="10.28515625" style="115" customWidth="1"/>
    <col min="15" max="15" width="11.5703125" style="115" customWidth="1"/>
    <col min="16" max="242" width="9.140625" style="115"/>
    <col min="243" max="243" width="20.140625" style="115" customWidth="1"/>
    <col min="244" max="244" width="13.28515625" style="115" customWidth="1"/>
    <col min="245" max="245" width="5" style="115" customWidth="1"/>
    <col min="246" max="246" width="14.42578125" style="115" customWidth="1"/>
    <col min="247" max="247" width="13.140625" style="115" customWidth="1"/>
    <col min="248" max="248" width="12" style="115" customWidth="1"/>
    <col min="249" max="249" width="13.5703125" style="115" customWidth="1"/>
    <col min="250" max="250" width="14.140625" style="115" customWidth="1"/>
    <col min="251" max="251" width="3.85546875" style="115" customWidth="1"/>
    <col min="252" max="253" width="9.140625" style="115"/>
    <col min="254" max="254" width="11.140625" style="115" customWidth="1"/>
    <col min="255" max="255" width="9.140625" style="115"/>
    <col min="256" max="256" width="5.85546875" style="115" customWidth="1"/>
    <col min="257" max="498" width="9.140625" style="115"/>
    <col min="499" max="499" width="20.140625" style="115" customWidth="1"/>
    <col min="500" max="500" width="13.28515625" style="115" customWidth="1"/>
    <col min="501" max="501" width="5" style="115" customWidth="1"/>
    <col min="502" max="502" width="14.42578125" style="115" customWidth="1"/>
    <col min="503" max="503" width="13.140625" style="115" customWidth="1"/>
    <col min="504" max="504" width="12" style="115" customWidth="1"/>
    <col min="505" max="505" width="13.5703125" style="115" customWidth="1"/>
    <col min="506" max="506" width="14.140625" style="115" customWidth="1"/>
    <col min="507" max="507" width="3.85546875" style="115" customWidth="1"/>
    <col min="508" max="509" width="9.140625" style="115"/>
    <col min="510" max="510" width="11.140625" style="115" customWidth="1"/>
    <col min="511" max="511" width="9.140625" style="115"/>
    <col min="512" max="512" width="5.85546875" style="115" customWidth="1"/>
    <col min="513" max="754" width="9.140625" style="115"/>
    <col min="755" max="755" width="20.140625" style="115" customWidth="1"/>
    <col min="756" max="756" width="13.28515625" style="115" customWidth="1"/>
    <col min="757" max="757" width="5" style="115" customWidth="1"/>
    <col min="758" max="758" width="14.42578125" style="115" customWidth="1"/>
    <col min="759" max="759" width="13.140625" style="115" customWidth="1"/>
    <col min="760" max="760" width="12" style="115" customWidth="1"/>
    <col min="761" max="761" width="13.5703125" style="115" customWidth="1"/>
    <col min="762" max="762" width="14.140625" style="115" customWidth="1"/>
    <col min="763" max="763" width="3.85546875" style="115" customWidth="1"/>
    <col min="764" max="765" width="9.140625" style="115"/>
    <col min="766" max="766" width="11.140625" style="115" customWidth="1"/>
    <col min="767" max="767" width="9.140625" style="115"/>
    <col min="768" max="768" width="5.85546875" style="115" customWidth="1"/>
    <col min="769" max="1010" width="9.140625" style="115"/>
    <col min="1011" max="1011" width="20.140625" style="115" customWidth="1"/>
    <col min="1012" max="1012" width="13.28515625" style="115" customWidth="1"/>
    <col min="1013" max="1013" width="5" style="115" customWidth="1"/>
    <col min="1014" max="1014" width="14.42578125" style="115" customWidth="1"/>
    <col min="1015" max="1015" width="13.140625" style="115" customWidth="1"/>
    <col min="1016" max="1016" width="12" style="115" customWidth="1"/>
    <col min="1017" max="1017" width="13.5703125" style="115" customWidth="1"/>
    <col min="1018" max="1018" width="14.140625" style="115" customWidth="1"/>
    <col min="1019" max="1019" width="3.85546875" style="115" customWidth="1"/>
    <col min="1020" max="1021" width="9.140625" style="115"/>
    <col min="1022" max="1022" width="11.140625" style="115" customWidth="1"/>
    <col min="1023" max="1023" width="9.140625" style="115"/>
    <col min="1024" max="1024" width="5.85546875" style="115" customWidth="1"/>
    <col min="1025" max="1266" width="9.140625" style="115"/>
    <col min="1267" max="1267" width="20.140625" style="115" customWidth="1"/>
    <col min="1268" max="1268" width="13.28515625" style="115" customWidth="1"/>
    <col min="1269" max="1269" width="5" style="115" customWidth="1"/>
    <col min="1270" max="1270" width="14.42578125" style="115" customWidth="1"/>
    <col min="1271" max="1271" width="13.140625" style="115" customWidth="1"/>
    <col min="1272" max="1272" width="12" style="115" customWidth="1"/>
    <col min="1273" max="1273" width="13.5703125" style="115" customWidth="1"/>
    <col min="1274" max="1274" width="14.140625" style="115" customWidth="1"/>
    <col min="1275" max="1275" width="3.85546875" style="115" customWidth="1"/>
    <col min="1276" max="1277" width="9.140625" style="115"/>
    <col min="1278" max="1278" width="11.140625" style="115" customWidth="1"/>
    <col min="1279" max="1279" width="9.140625" style="115"/>
    <col min="1280" max="1280" width="5.85546875" style="115" customWidth="1"/>
    <col min="1281" max="1522" width="9.140625" style="115"/>
    <col min="1523" max="1523" width="20.140625" style="115" customWidth="1"/>
    <col min="1524" max="1524" width="13.28515625" style="115" customWidth="1"/>
    <col min="1525" max="1525" width="5" style="115" customWidth="1"/>
    <col min="1526" max="1526" width="14.42578125" style="115" customWidth="1"/>
    <col min="1527" max="1527" width="13.140625" style="115" customWidth="1"/>
    <col min="1528" max="1528" width="12" style="115" customWidth="1"/>
    <col min="1529" max="1529" width="13.5703125" style="115" customWidth="1"/>
    <col min="1530" max="1530" width="14.140625" style="115" customWidth="1"/>
    <col min="1531" max="1531" width="3.85546875" style="115" customWidth="1"/>
    <col min="1532" max="1533" width="9.140625" style="115"/>
    <col min="1534" max="1534" width="11.140625" style="115" customWidth="1"/>
    <col min="1535" max="1535" width="9.140625" style="115"/>
    <col min="1536" max="1536" width="5.85546875" style="115" customWidth="1"/>
    <col min="1537" max="1778" width="9.140625" style="115"/>
    <col min="1779" max="1779" width="20.140625" style="115" customWidth="1"/>
    <col min="1780" max="1780" width="13.28515625" style="115" customWidth="1"/>
    <col min="1781" max="1781" width="5" style="115" customWidth="1"/>
    <col min="1782" max="1782" width="14.42578125" style="115" customWidth="1"/>
    <col min="1783" max="1783" width="13.140625" style="115" customWidth="1"/>
    <col min="1784" max="1784" width="12" style="115" customWidth="1"/>
    <col min="1785" max="1785" width="13.5703125" style="115" customWidth="1"/>
    <col min="1786" max="1786" width="14.140625" style="115" customWidth="1"/>
    <col min="1787" max="1787" width="3.85546875" style="115" customWidth="1"/>
    <col min="1788" max="1789" width="9.140625" style="115"/>
    <col min="1790" max="1790" width="11.140625" style="115" customWidth="1"/>
    <col min="1791" max="1791" width="9.140625" style="115"/>
    <col min="1792" max="1792" width="5.85546875" style="115" customWidth="1"/>
    <col min="1793" max="2034" width="9.140625" style="115"/>
    <col min="2035" max="2035" width="20.140625" style="115" customWidth="1"/>
    <col min="2036" max="2036" width="13.28515625" style="115" customWidth="1"/>
    <col min="2037" max="2037" width="5" style="115" customWidth="1"/>
    <col min="2038" max="2038" width="14.42578125" style="115" customWidth="1"/>
    <col min="2039" max="2039" width="13.140625" style="115" customWidth="1"/>
    <col min="2040" max="2040" width="12" style="115" customWidth="1"/>
    <col min="2041" max="2041" width="13.5703125" style="115" customWidth="1"/>
    <col min="2042" max="2042" width="14.140625" style="115" customWidth="1"/>
    <col min="2043" max="2043" width="3.85546875" style="115" customWidth="1"/>
    <col min="2044" max="2045" width="9.140625" style="115"/>
    <col min="2046" max="2046" width="11.140625" style="115" customWidth="1"/>
    <col min="2047" max="2047" width="9.140625" style="115"/>
    <col min="2048" max="2048" width="5.85546875" style="115" customWidth="1"/>
    <col min="2049" max="2290" width="9.140625" style="115"/>
    <col min="2291" max="2291" width="20.140625" style="115" customWidth="1"/>
    <col min="2292" max="2292" width="13.28515625" style="115" customWidth="1"/>
    <col min="2293" max="2293" width="5" style="115" customWidth="1"/>
    <col min="2294" max="2294" width="14.42578125" style="115" customWidth="1"/>
    <col min="2295" max="2295" width="13.140625" style="115" customWidth="1"/>
    <col min="2296" max="2296" width="12" style="115" customWidth="1"/>
    <col min="2297" max="2297" width="13.5703125" style="115" customWidth="1"/>
    <col min="2298" max="2298" width="14.140625" style="115" customWidth="1"/>
    <col min="2299" max="2299" width="3.85546875" style="115" customWidth="1"/>
    <col min="2300" max="2301" width="9.140625" style="115"/>
    <col min="2302" max="2302" width="11.140625" style="115" customWidth="1"/>
    <col min="2303" max="2303" width="9.140625" style="115"/>
    <col min="2304" max="2304" width="5.85546875" style="115" customWidth="1"/>
    <col min="2305" max="2546" width="9.140625" style="115"/>
    <col min="2547" max="2547" width="20.140625" style="115" customWidth="1"/>
    <col min="2548" max="2548" width="13.28515625" style="115" customWidth="1"/>
    <col min="2549" max="2549" width="5" style="115" customWidth="1"/>
    <col min="2550" max="2550" width="14.42578125" style="115" customWidth="1"/>
    <col min="2551" max="2551" width="13.140625" style="115" customWidth="1"/>
    <col min="2552" max="2552" width="12" style="115" customWidth="1"/>
    <col min="2553" max="2553" width="13.5703125" style="115" customWidth="1"/>
    <col min="2554" max="2554" width="14.140625" style="115" customWidth="1"/>
    <col min="2555" max="2555" width="3.85546875" style="115" customWidth="1"/>
    <col min="2556" max="2557" width="9.140625" style="115"/>
    <col min="2558" max="2558" width="11.140625" style="115" customWidth="1"/>
    <col min="2559" max="2559" width="9.140625" style="115"/>
    <col min="2560" max="2560" width="5.85546875" style="115" customWidth="1"/>
    <col min="2561" max="2802" width="9.140625" style="115"/>
    <col min="2803" max="2803" width="20.140625" style="115" customWidth="1"/>
    <col min="2804" max="2804" width="13.28515625" style="115" customWidth="1"/>
    <col min="2805" max="2805" width="5" style="115" customWidth="1"/>
    <col min="2806" max="2806" width="14.42578125" style="115" customWidth="1"/>
    <col min="2807" max="2807" width="13.140625" style="115" customWidth="1"/>
    <col min="2808" max="2808" width="12" style="115" customWidth="1"/>
    <col min="2809" max="2809" width="13.5703125" style="115" customWidth="1"/>
    <col min="2810" max="2810" width="14.140625" style="115" customWidth="1"/>
    <col min="2811" max="2811" width="3.85546875" style="115" customWidth="1"/>
    <col min="2812" max="2813" width="9.140625" style="115"/>
    <col min="2814" max="2814" width="11.140625" style="115" customWidth="1"/>
    <col min="2815" max="2815" width="9.140625" style="115"/>
    <col min="2816" max="2816" width="5.85546875" style="115" customWidth="1"/>
    <col min="2817" max="3058" width="9.140625" style="115"/>
    <col min="3059" max="3059" width="20.140625" style="115" customWidth="1"/>
    <col min="3060" max="3060" width="13.28515625" style="115" customWidth="1"/>
    <col min="3061" max="3061" width="5" style="115" customWidth="1"/>
    <col min="3062" max="3062" width="14.42578125" style="115" customWidth="1"/>
    <col min="3063" max="3063" width="13.140625" style="115" customWidth="1"/>
    <col min="3064" max="3064" width="12" style="115" customWidth="1"/>
    <col min="3065" max="3065" width="13.5703125" style="115" customWidth="1"/>
    <col min="3066" max="3066" width="14.140625" style="115" customWidth="1"/>
    <col min="3067" max="3067" width="3.85546875" style="115" customWidth="1"/>
    <col min="3068" max="3069" width="9.140625" style="115"/>
    <col min="3070" max="3070" width="11.140625" style="115" customWidth="1"/>
    <col min="3071" max="3071" width="9.140625" style="115"/>
    <col min="3072" max="3072" width="5.85546875" style="115" customWidth="1"/>
    <col min="3073" max="3314" width="9.140625" style="115"/>
    <col min="3315" max="3315" width="20.140625" style="115" customWidth="1"/>
    <col min="3316" max="3316" width="13.28515625" style="115" customWidth="1"/>
    <col min="3317" max="3317" width="5" style="115" customWidth="1"/>
    <col min="3318" max="3318" width="14.42578125" style="115" customWidth="1"/>
    <col min="3319" max="3319" width="13.140625" style="115" customWidth="1"/>
    <col min="3320" max="3320" width="12" style="115" customWidth="1"/>
    <col min="3321" max="3321" width="13.5703125" style="115" customWidth="1"/>
    <col min="3322" max="3322" width="14.140625" style="115" customWidth="1"/>
    <col min="3323" max="3323" width="3.85546875" style="115" customWidth="1"/>
    <col min="3324" max="3325" width="9.140625" style="115"/>
    <col min="3326" max="3326" width="11.140625" style="115" customWidth="1"/>
    <col min="3327" max="3327" width="9.140625" style="115"/>
    <col min="3328" max="3328" width="5.85546875" style="115" customWidth="1"/>
    <col min="3329" max="3570" width="9.140625" style="115"/>
    <col min="3571" max="3571" width="20.140625" style="115" customWidth="1"/>
    <col min="3572" max="3572" width="13.28515625" style="115" customWidth="1"/>
    <col min="3573" max="3573" width="5" style="115" customWidth="1"/>
    <col min="3574" max="3574" width="14.42578125" style="115" customWidth="1"/>
    <col min="3575" max="3575" width="13.140625" style="115" customWidth="1"/>
    <col min="3576" max="3576" width="12" style="115" customWidth="1"/>
    <col min="3577" max="3577" width="13.5703125" style="115" customWidth="1"/>
    <col min="3578" max="3578" width="14.140625" style="115" customWidth="1"/>
    <col min="3579" max="3579" width="3.85546875" style="115" customWidth="1"/>
    <col min="3580" max="3581" width="9.140625" style="115"/>
    <col min="3582" max="3582" width="11.140625" style="115" customWidth="1"/>
    <col min="3583" max="3583" width="9.140625" style="115"/>
    <col min="3584" max="3584" width="5.85546875" style="115" customWidth="1"/>
    <col min="3585" max="3826" width="9.140625" style="115"/>
    <col min="3827" max="3827" width="20.140625" style="115" customWidth="1"/>
    <col min="3828" max="3828" width="13.28515625" style="115" customWidth="1"/>
    <col min="3829" max="3829" width="5" style="115" customWidth="1"/>
    <col min="3830" max="3830" width="14.42578125" style="115" customWidth="1"/>
    <col min="3831" max="3831" width="13.140625" style="115" customWidth="1"/>
    <col min="3832" max="3832" width="12" style="115" customWidth="1"/>
    <col min="3833" max="3833" width="13.5703125" style="115" customWidth="1"/>
    <col min="3834" max="3834" width="14.140625" style="115" customWidth="1"/>
    <col min="3835" max="3835" width="3.85546875" style="115" customWidth="1"/>
    <col min="3836" max="3837" width="9.140625" style="115"/>
    <col min="3838" max="3838" width="11.140625" style="115" customWidth="1"/>
    <col min="3839" max="3839" width="9.140625" style="115"/>
    <col min="3840" max="3840" width="5.85546875" style="115" customWidth="1"/>
    <col min="3841" max="4082" width="9.140625" style="115"/>
    <col min="4083" max="4083" width="20.140625" style="115" customWidth="1"/>
    <col min="4084" max="4084" width="13.28515625" style="115" customWidth="1"/>
    <col min="4085" max="4085" width="5" style="115" customWidth="1"/>
    <col min="4086" max="4086" width="14.42578125" style="115" customWidth="1"/>
    <col min="4087" max="4087" width="13.140625" style="115" customWidth="1"/>
    <col min="4088" max="4088" width="12" style="115" customWidth="1"/>
    <col min="4089" max="4089" width="13.5703125" style="115" customWidth="1"/>
    <col min="4090" max="4090" width="14.140625" style="115" customWidth="1"/>
    <col min="4091" max="4091" width="3.85546875" style="115" customWidth="1"/>
    <col min="4092" max="4093" width="9.140625" style="115"/>
    <col min="4094" max="4094" width="11.140625" style="115" customWidth="1"/>
    <col min="4095" max="4095" width="9.140625" style="115"/>
    <col min="4096" max="4096" width="5.85546875" style="115" customWidth="1"/>
    <col min="4097" max="4338" width="9.140625" style="115"/>
    <col min="4339" max="4339" width="20.140625" style="115" customWidth="1"/>
    <col min="4340" max="4340" width="13.28515625" style="115" customWidth="1"/>
    <col min="4341" max="4341" width="5" style="115" customWidth="1"/>
    <col min="4342" max="4342" width="14.42578125" style="115" customWidth="1"/>
    <col min="4343" max="4343" width="13.140625" style="115" customWidth="1"/>
    <col min="4344" max="4344" width="12" style="115" customWidth="1"/>
    <col min="4345" max="4345" width="13.5703125" style="115" customWidth="1"/>
    <col min="4346" max="4346" width="14.140625" style="115" customWidth="1"/>
    <col min="4347" max="4347" width="3.85546875" style="115" customWidth="1"/>
    <col min="4348" max="4349" width="9.140625" style="115"/>
    <col min="4350" max="4350" width="11.140625" style="115" customWidth="1"/>
    <col min="4351" max="4351" width="9.140625" style="115"/>
    <col min="4352" max="4352" width="5.85546875" style="115" customWidth="1"/>
    <col min="4353" max="4594" width="9.140625" style="115"/>
    <col min="4595" max="4595" width="20.140625" style="115" customWidth="1"/>
    <col min="4596" max="4596" width="13.28515625" style="115" customWidth="1"/>
    <col min="4597" max="4597" width="5" style="115" customWidth="1"/>
    <col min="4598" max="4598" width="14.42578125" style="115" customWidth="1"/>
    <col min="4599" max="4599" width="13.140625" style="115" customWidth="1"/>
    <col min="4600" max="4600" width="12" style="115" customWidth="1"/>
    <col min="4601" max="4601" width="13.5703125" style="115" customWidth="1"/>
    <col min="4602" max="4602" width="14.140625" style="115" customWidth="1"/>
    <col min="4603" max="4603" width="3.85546875" style="115" customWidth="1"/>
    <col min="4604" max="4605" width="9.140625" style="115"/>
    <col min="4606" max="4606" width="11.140625" style="115" customWidth="1"/>
    <col min="4607" max="4607" width="9.140625" style="115"/>
    <col min="4608" max="4608" width="5.85546875" style="115" customWidth="1"/>
    <col min="4609" max="4850" width="9.140625" style="115"/>
    <col min="4851" max="4851" width="20.140625" style="115" customWidth="1"/>
    <col min="4852" max="4852" width="13.28515625" style="115" customWidth="1"/>
    <col min="4853" max="4853" width="5" style="115" customWidth="1"/>
    <col min="4854" max="4854" width="14.42578125" style="115" customWidth="1"/>
    <col min="4855" max="4855" width="13.140625" style="115" customWidth="1"/>
    <col min="4856" max="4856" width="12" style="115" customWidth="1"/>
    <col min="4857" max="4857" width="13.5703125" style="115" customWidth="1"/>
    <col min="4858" max="4858" width="14.140625" style="115" customWidth="1"/>
    <col min="4859" max="4859" width="3.85546875" style="115" customWidth="1"/>
    <col min="4860" max="4861" width="9.140625" style="115"/>
    <col min="4862" max="4862" width="11.140625" style="115" customWidth="1"/>
    <col min="4863" max="4863" width="9.140625" style="115"/>
    <col min="4864" max="4864" width="5.85546875" style="115" customWidth="1"/>
    <col min="4865" max="5106" width="9.140625" style="115"/>
    <col min="5107" max="5107" width="20.140625" style="115" customWidth="1"/>
    <col min="5108" max="5108" width="13.28515625" style="115" customWidth="1"/>
    <col min="5109" max="5109" width="5" style="115" customWidth="1"/>
    <col min="5110" max="5110" width="14.42578125" style="115" customWidth="1"/>
    <col min="5111" max="5111" width="13.140625" style="115" customWidth="1"/>
    <col min="5112" max="5112" width="12" style="115" customWidth="1"/>
    <col min="5113" max="5113" width="13.5703125" style="115" customWidth="1"/>
    <col min="5114" max="5114" width="14.140625" style="115" customWidth="1"/>
    <col min="5115" max="5115" width="3.85546875" style="115" customWidth="1"/>
    <col min="5116" max="5117" width="9.140625" style="115"/>
    <col min="5118" max="5118" width="11.140625" style="115" customWidth="1"/>
    <col min="5119" max="5119" width="9.140625" style="115"/>
    <col min="5120" max="5120" width="5.85546875" style="115" customWidth="1"/>
    <col min="5121" max="5362" width="9.140625" style="115"/>
    <col min="5363" max="5363" width="20.140625" style="115" customWidth="1"/>
    <col min="5364" max="5364" width="13.28515625" style="115" customWidth="1"/>
    <col min="5365" max="5365" width="5" style="115" customWidth="1"/>
    <col min="5366" max="5366" width="14.42578125" style="115" customWidth="1"/>
    <col min="5367" max="5367" width="13.140625" style="115" customWidth="1"/>
    <col min="5368" max="5368" width="12" style="115" customWidth="1"/>
    <col min="5369" max="5369" width="13.5703125" style="115" customWidth="1"/>
    <col min="5370" max="5370" width="14.140625" style="115" customWidth="1"/>
    <col min="5371" max="5371" width="3.85546875" style="115" customWidth="1"/>
    <col min="5372" max="5373" width="9.140625" style="115"/>
    <col min="5374" max="5374" width="11.140625" style="115" customWidth="1"/>
    <col min="5375" max="5375" width="9.140625" style="115"/>
    <col min="5376" max="5376" width="5.85546875" style="115" customWidth="1"/>
    <col min="5377" max="5618" width="9.140625" style="115"/>
    <col min="5619" max="5619" width="20.140625" style="115" customWidth="1"/>
    <col min="5620" max="5620" width="13.28515625" style="115" customWidth="1"/>
    <col min="5621" max="5621" width="5" style="115" customWidth="1"/>
    <col min="5622" max="5622" width="14.42578125" style="115" customWidth="1"/>
    <col min="5623" max="5623" width="13.140625" style="115" customWidth="1"/>
    <col min="5624" max="5624" width="12" style="115" customWidth="1"/>
    <col min="5625" max="5625" width="13.5703125" style="115" customWidth="1"/>
    <col min="5626" max="5626" width="14.140625" style="115" customWidth="1"/>
    <col min="5627" max="5627" width="3.85546875" style="115" customWidth="1"/>
    <col min="5628" max="5629" width="9.140625" style="115"/>
    <col min="5630" max="5630" width="11.140625" style="115" customWidth="1"/>
    <col min="5631" max="5631" width="9.140625" style="115"/>
    <col min="5632" max="5632" width="5.85546875" style="115" customWidth="1"/>
    <col min="5633" max="5874" width="9.140625" style="115"/>
    <col min="5875" max="5875" width="20.140625" style="115" customWidth="1"/>
    <col min="5876" max="5876" width="13.28515625" style="115" customWidth="1"/>
    <col min="5877" max="5877" width="5" style="115" customWidth="1"/>
    <col min="5878" max="5878" width="14.42578125" style="115" customWidth="1"/>
    <col min="5879" max="5879" width="13.140625" style="115" customWidth="1"/>
    <col min="5880" max="5880" width="12" style="115" customWidth="1"/>
    <col min="5881" max="5881" width="13.5703125" style="115" customWidth="1"/>
    <col min="5882" max="5882" width="14.140625" style="115" customWidth="1"/>
    <col min="5883" max="5883" width="3.85546875" style="115" customWidth="1"/>
    <col min="5884" max="5885" width="9.140625" style="115"/>
    <col min="5886" max="5886" width="11.140625" style="115" customWidth="1"/>
    <col min="5887" max="5887" width="9.140625" style="115"/>
    <col min="5888" max="5888" width="5.85546875" style="115" customWidth="1"/>
    <col min="5889" max="6130" width="9.140625" style="115"/>
    <col min="6131" max="6131" width="20.140625" style="115" customWidth="1"/>
    <col min="6132" max="6132" width="13.28515625" style="115" customWidth="1"/>
    <col min="6133" max="6133" width="5" style="115" customWidth="1"/>
    <col min="6134" max="6134" width="14.42578125" style="115" customWidth="1"/>
    <col min="6135" max="6135" width="13.140625" style="115" customWidth="1"/>
    <col min="6136" max="6136" width="12" style="115" customWidth="1"/>
    <col min="6137" max="6137" width="13.5703125" style="115" customWidth="1"/>
    <col min="6138" max="6138" width="14.140625" style="115" customWidth="1"/>
    <col min="6139" max="6139" width="3.85546875" style="115" customWidth="1"/>
    <col min="6140" max="6141" width="9.140625" style="115"/>
    <col min="6142" max="6142" width="11.140625" style="115" customWidth="1"/>
    <col min="6143" max="6143" width="9.140625" style="115"/>
    <col min="6144" max="6144" width="5.85546875" style="115" customWidth="1"/>
    <col min="6145" max="6386" width="9.140625" style="115"/>
    <col min="6387" max="6387" width="20.140625" style="115" customWidth="1"/>
    <col min="6388" max="6388" width="13.28515625" style="115" customWidth="1"/>
    <col min="6389" max="6389" width="5" style="115" customWidth="1"/>
    <col min="6390" max="6390" width="14.42578125" style="115" customWidth="1"/>
    <col min="6391" max="6391" width="13.140625" style="115" customWidth="1"/>
    <col min="6392" max="6392" width="12" style="115" customWidth="1"/>
    <col min="6393" max="6393" width="13.5703125" style="115" customWidth="1"/>
    <col min="6394" max="6394" width="14.140625" style="115" customWidth="1"/>
    <col min="6395" max="6395" width="3.85546875" style="115" customWidth="1"/>
    <col min="6396" max="6397" width="9.140625" style="115"/>
    <col min="6398" max="6398" width="11.140625" style="115" customWidth="1"/>
    <col min="6399" max="6399" width="9.140625" style="115"/>
    <col min="6400" max="6400" width="5.85546875" style="115" customWidth="1"/>
    <col min="6401" max="6642" width="9.140625" style="115"/>
    <col min="6643" max="6643" width="20.140625" style="115" customWidth="1"/>
    <col min="6644" max="6644" width="13.28515625" style="115" customWidth="1"/>
    <col min="6645" max="6645" width="5" style="115" customWidth="1"/>
    <col min="6646" max="6646" width="14.42578125" style="115" customWidth="1"/>
    <col min="6647" max="6647" width="13.140625" style="115" customWidth="1"/>
    <col min="6648" max="6648" width="12" style="115" customWidth="1"/>
    <col min="6649" max="6649" width="13.5703125" style="115" customWidth="1"/>
    <col min="6650" max="6650" width="14.140625" style="115" customWidth="1"/>
    <col min="6651" max="6651" width="3.85546875" style="115" customWidth="1"/>
    <col min="6652" max="6653" width="9.140625" style="115"/>
    <col min="6654" max="6654" width="11.140625" style="115" customWidth="1"/>
    <col min="6655" max="6655" width="9.140625" style="115"/>
    <col min="6656" max="6656" width="5.85546875" style="115" customWidth="1"/>
    <col min="6657" max="6898" width="9.140625" style="115"/>
    <col min="6899" max="6899" width="20.140625" style="115" customWidth="1"/>
    <col min="6900" max="6900" width="13.28515625" style="115" customWidth="1"/>
    <col min="6901" max="6901" width="5" style="115" customWidth="1"/>
    <col min="6902" max="6902" width="14.42578125" style="115" customWidth="1"/>
    <col min="6903" max="6903" width="13.140625" style="115" customWidth="1"/>
    <col min="6904" max="6904" width="12" style="115" customWidth="1"/>
    <col min="6905" max="6905" width="13.5703125" style="115" customWidth="1"/>
    <col min="6906" max="6906" width="14.140625" style="115" customWidth="1"/>
    <col min="6907" max="6907" width="3.85546875" style="115" customWidth="1"/>
    <col min="6908" max="6909" width="9.140625" style="115"/>
    <col min="6910" max="6910" width="11.140625" style="115" customWidth="1"/>
    <col min="6911" max="6911" width="9.140625" style="115"/>
    <col min="6912" max="6912" width="5.85546875" style="115" customWidth="1"/>
    <col min="6913" max="7154" width="9.140625" style="115"/>
    <col min="7155" max="7155" width="20.140625" style="115" customWidth="1"/>
    <col min="7156" max="7156" width="13.28515625" style="115" customWidth="1"/>
    <col min="7157" max="7157" width="5" style="115" customWidth="1"/>
    <col min="7158" max="7158" width="14.42578125" style="115" customWidth="1"/>
    <col min="7159" max="7159" width="13.140625" style="115" customWidth="1"/>
    <col min="7160" max="7160" width="12" style="115" customWidth="1"/>
    <col min="7161" max="7161" width="13.5703125" style="115" customWidth="1"/>
    <col min="7162" max="7162" width="14.140625" style="115" customWidth="1"/>
    <col min="7163" max="7163" width="3.85546875" style="115" customWidth="1"/>
    <col min="7164" max="7165" width="9.140625" style="115"/>
    <col min="7166" max="7166" width="11.140625" style="115" customWidth="1"/>
    <col min="7167" max="7167" width="9.140625" style="115"/>
    <col min="7168" max="7168" width="5.85546875" style="115" customWidth="1"/>
    <col min="7169" max="7410" width="9.140625" style="115"/>
    <col min="7411" max="7411" width="20.140625" style="115" customWidth="1"/>
    <col min="7412" max="7412" width="13.28515625" style="115" customWidth="1"/>
    <col min="7413" max="7413" width="5" style="115" customWidth="1"/>
    <col min="7414" max="7414" width="14.42578125" style="115" customWidth="1"/>
    <col min="7415" max="7415" width="13.140625" style="115" customWidth="1"/>
    <col min="7416" max="7416" width="12" style="115" customWidth="1"/>
    <col min="7417" max="7417" width="13.5703125" style="115" customWidth="1"/>
    <col min="7418" max="7418" width="14.140625" style="115" customWidth="1"/>
    <col min="7419" max="7419" width="3.85546875" style="115" customWidth="1"/>
    <col min="7420" max="7421" width="9.140625" style="115"/>
    <col min="7422" max="7422" width="11.140625" style="115" customWidth="1"/>
    <col min="7423" max="7423" width="9.140625" style="115"/>
    <col min="7424" max="7424" width="5.85546875" style="115" customWidth="1"/>
    <col min="7425" max="7666" width="9.140625" style="115"/>
    <col min="7667" max="7667" width="20.140625" style="115" customWidth="1"/>
    <col min="7668" max="7668" width="13.28515625" style="115" customWidth="1"/>
    <col min="7669" max="7669" width="5" style="115" customWidth="1"/>
    <col min="7670" max="7670" width="14.42578125" style="115" customWidth="1"/>
    <col min="7671" max="7671" width="13.140625" style="115" customWidth="1"/>
    <col min="7672" max="7672" width="12" style="115" customWidth="1"/>
    <col min="7673" max="7673" width="13.5703125" style="115" customWidth="1"/>
    <col min="7674" max="7674" width="14.140625" style="115" customWidth="1"/>
    <col min="7675" max="7675" width="3.85546875" style="115" customWidth="1"/>
    <col min="7676" max="7677" width="9.140625" style="115"/>
    <col min="7678" max="7678" width="11.140625" style="115" customWidth="1"/>
    <col min="7679" max="7679" width="9.140625" style="115"/>
    <col min="7680" max="7680" width="5.85546875" style="115" customWidth="1"/>
    <col min="7681" max="7922" width="9.140625" style="115"/>
    <col min="7923" max="7923" width="20.140625" style="115" customWidth="1"/>
    <col min="7924" max="7924" width="13.28515625" style="115" customWidth="1"/>
    <col min="7925" max="7925" width="5" style="115" customWidth="1"/>
    <col min="7926" max="7926" width="14.42578125" style="115" customWidth="1"/>
    <col min="7927" max="7927" width="13.140625" style="115" customWidth="1"/>
    <col min="7928" max="7928" width="12" style="115" customWidth="1"/>
    <col min="7929" max="7929" width="13.5703125" style="115" customWidth="1"/>
    <col min="7930" max="7930" width="14.140625" style="115" customWidth="1"/>
    <col min="7931" max="7931" width="3.85546875" style="115" customWidth="1"/>
    <col min="7932" max="7933" width="9.140625" style="115"/>
    <col min="7934" max="7934" width="11.140625" style="115" customWidth="1"/>
    <col min="7935" max="7935" width="9.140625" style="115"/>
    <col min="7936" max="7936" width="5.85546875" style="115" customWidth="1"/>
    <col min="7937" max="8178" width="9.140625" style="115"/>
    <col min="8179" max="8179" width="20.140625" style="115" customWidth="1"/>
    <col min="8180" max="8180" width="13.28515625" style="115" customWidth="1"/>
    <col min="8181" max="8181" width="5" style="115" customWidth="1"/>
    <col min="8182" max="8182" width="14.42578125" style="115" customWidth="1"/>
    <col min="8183" max="8183" width="13.140625" style="115" customWidth="1"/>
    <col min="8184" max="8184" width="12" style="115" customWidth="1"/>
    <col min="8185" max="8185" width="13.5703125" style="115" customWidth="1"/>
    <col min="8186" max="8186" width="14.140625" style="115" customWidth="1"/>
    <col min="8187" max="8187" width="3.85546875" style="115" customWidth="1"/>
    <col min="8188" max="8189" width="9.140625" style="115"/>
    <col min="8190" max="8190" width="11.140625" style="115" customWidth="1"/>
    <col min="8191" max="8191" width="9.140625" style="115"/>
    <col min="8192" max="8192" width="5.85546875" style="115" customWidth="1"/>
    <col min="8193" max="8434" width="9.140625" style="115"/>
    <col min="8435" max="8435" width="20.140625" style="115" customWidth="1"/>
    <col min="8436" max="8436" width="13.28515625" style="115" customWidth="1"/>
    <col min="8437" max="8437" width="5" style="115" customWidth="1"/>
    <col min="8438" max="8438" width="14.42578125" style="115" customWidth="1"/>
    <col min="8439" max="8439" width="13.140625" style="115" customWidth="1"/>
    <col min="8440" max="8440" width="12" style="115" customWidth="1"/>
    <col min="8441" max="8441" width="13.5703125" style="115" customWidth="1"/>
    <col min="8442" max="8442" width="14.140625" style="115" customWidth="1"/>
    <col min="8443" max="8443" width="3.85546875" style="115" customWidth="1"/>
    <col min="8444" max="8445" width="9.140625" style="115"/>
    <col min="8446" max="8446" width="11.140625" style="115" customWidth="1"/>
    <col min="8447" max="8447" width="9.140625" style="115"/>
    <col min="8448" max="8448" width="5.85546875" style="115" customWidth="1"/>
    <col min="8449" max="8690" width="9.140625" style="115"/>
    <col min="8691" max="8691" width="20.140625" style="115" customWidth="1"/>
    <col min="8692" max="8692" width="13.28515625" style="115" customWidth="1"/>
    <col min="8693" max="8693" width="5" style="115" customWidth="1"/>
    <col min="8694" max="8694" width="14.42578125" style="115" customWidth="1"/>
    <col min="8695" max="8695" width="13.140625" style="115" customWidth="1"/>
    <col min="8696" max="8696" width="12" style="115" customWidth="1"/>
    <col min="8697" max="8697" width="13.5703125" style="115" customWidth="1"/>
    <col min="8698" max="8698" width="14.140625" style="115" customWidth="1"/>
    <col min="8699" max="8699" width="3.85546875" style="115" customWidth="1"/>
    <col min="8700" max="8701" width="9.140625" style="115"/>
    <col min="8702" max="8702" width="11.140625" style="115" customWidth="1"/>
    <col min="8703" max="8703" width="9.140625" style="115"/>
    <col min="8704" max="8704" width="5.85546875" style="115" customWidth="1"/>
    <col min="8705" max="8946" width="9.140625" style="115"/>
    <col min="8947" max="8947" width="20.140625" style="115" customWidth="1"/>
    <col min="8948" max="8948" width="13.28515625" style="115" customWidth="1"/>
    <col min="8949" max="8949" width="5" style="115" customWidth="1"/>
    <col min="8950" max="8950" width="14.42578125" style="115" customWidth="1"/>
    <col min="8951" max="8951" width="13.140625" style="115" customWidth="1"/>
    <col min="8952" max="8952" width="12" style="115" customWidth="1"/>
    <col min="8953" max="8953" width="13.5703125" style="115" customWidth="1"/>
    <col min="8954" max="8954" width="14.140625" style="115" customWidth="1"/>
    <col min="8955" max="8955" width="3.85546875" style="115" customWidth="1"/>
    <col min="8956" max="8957" width="9.140625" style="115"/>
    <col min="8958" max="8958" width="11.140625" style="115" customWidth="1"/>
    <col min="8959" max="8959" width="9.140625" style="115"/>
    <col min="8960" max="8960" width="5.85546875" style="115" customWidth="1"/>
    <col min="8961" max="9202" width="9.140625" style="115"/>
    <col min="9203" max="9203" width="20.140625" style="115" customWidth="1"/>
    <col min="9204" max="9204" width="13.28515625" style="115" customWidth="1"/>
    <col min="9205" max="9205" width="5" style="115" customWidth="1"/>
    <col min="9206" max="9206" width="14.42578125" style="115" customWidth="1"/>
    <col min="9207" max="9207" width="13.140625" style="115" customWidth="1"/>
    <col min="9208" max="9208" width="12" style="115" customWidth="1"/>
    <col min="9209" max="9209" width="13.5703125" style="115" customWidth="1"/>
    <col min="9210" max="9210" width="14.140625" style="115" customWidth="1"/>
    <col min="9211" max="9211" width="3.85546875" style="115" customWidth="1"/>
    <col min="9212" max="9213" width="9.140625" style="115"/>
    <col min="9214" max="9214" width="11.140625" style="115" customWidth="1"/>
    <col min="9215" max="9215" width="9.140625" style="115"/>
    <col min="9216" max="9216" width="5.85546875" style="115" customWidth="1"/>
    <col min="9217" max="9458" width="9.140625" style="115"/>
    <col min="9459" max="9459" width="20.140625" style="115" customWidth="1"/>
    <col min="9460" max="9460" width="13.28515625" style="115" customWidth="1"/>
    <col min="9461" max="9461" width="5" style="115" customWidth="1"/>
    <col min="9462" max="9462" width="14.42578125" style="115" customWidth="1"/>
    <col min="9463" max="9463" width="13.140625" style="115" customWidth="1"/>
    <col min="9464" max="9464" width="12" style="115" customWidth="1"/>
    <col min="9465" max="9465" width="13.5703125" style="115" customWidth="1"/>
    <col min="9466" max="9466" width="14.140625" style="115" customWidth="1"/>
    <col min="9467" max="9467" width="3.85546875" style="115" customWidth="1"/>
    <col min="9468" max="9469" width="9.140625" style="115"/>
    <col min="9470" max="9470" width="11.140625" style="115" customWidth="1"/>
    <col min="9471" max="9471" width="9.140625" style="115"/>
    <col min="9472" max="9472" width="5.85546875" style="115" customWidth="1"/>
    <col min="9473" max="9714" width="9.140625" style="115"/>
    <col min="9715" max="9715" width="20.140625" style="115" customWidth="1"/>
    <col min="9716" max="9716" width="13.28515625" style="115" customWidth="1"/>
    <col min="9717" max="9717" width="5" style="115" customWidth="1"/>
    <col min="9718" max="9718" width="14.42578125" style="115" customWidth="1"/>
    <col min="9719" max="9719" width="13.140625" style="115" customWidth="1"/>
    <col min="9720" max="9720" width="12" style="115" customWidth="1"/>
    <col min="9721" max="9721" width="13.5703125" style="115" customWidth="1"/>
    <col min="9722" max="9722" width="14.140625" style="115" customWidth="1"/>
    <col min="9723" max="9723" width="3.85546875" style="115" customWidth="1"/>
    <col min="9724" max="9725" width="9.140625" style="115"/>
    <col min="9726" max="9726" width="11.140625" style="115" customWidth="1"/>
    <col min="9727" max="9727" width="9.140625" style="115"/>
    <col min="9728" max="9728" width="5.85546875" style="115" customWidth="1"/>
    <col min="9729" max="9970" width="9.140625" style="115"/>
    <col min="9971" max="9971" width="20.140625" style="115" customWidth="1"/>
    <col min="9972" max="9972" width="13.28515625" style="115" customWidth="1"/>
    <col min="9973" max="9973" width="5" style="115" customWidth="1"/>
    <col min="9974" max="9974" width="14.42578125" style="115" customWidth="1"/>
    <col min="9975" max="9975" width="13.140625" style="115" customWidth="1"/>
    <col min="9976" max="9976" width="12" style="115" customWidth="1"/>
    <col min="9977" max="9977" width="13.5703125" style="115" customWidth="1"/>
    <col min="9978" max="9978" width="14.140625" style="115" customWidth="1"/>
    <col min="9979" max="9979" width="3.85546875" style="115" customWidth="1"/>
    <col min="9980" max="9981" width="9.140625" style="115"/>
    <col min="9982" max="9982" width="11.140625" style="115" customWidth="1"/>
    <col min="9983" max="9983" width="9.140625" style="115"/>
    <col min="9984" max="9984" width="5.85546875" style="115" customWidth="1"/>
    <col min="9985" max="10226" width="9.140625" style="115"/>
    <col min="10227" max="10227" width="20.140625" style="115" customWidth="1"/>
    <col min="10228" max="10228" width="13.28515625" style="115" customWidth="1"/>
    <col min="10229" max="10229" width="5" style="115" customWidth="1"/>
    <col min="10230" max="10230" width="14.42578125" style="115" customWidth="1"/>
    <col min="10231" max="10231" width="13.140625" style="115" customWidth="1"/>
    <col min="10232" max="10232" width="12" style="115" customWidth="1"/>
    <col min="10233" max="10233" width="13.5703125" style="115" customWidth="1"/>
    <col min="10234" max="10234" width="14.140625" style="115" customWidth="1"/>
    <col min="10235" max="10235" width="3.85546875" style="115" customWidth="1"/>
    <col min="10236" max="10237" width="9.140625" style="115"/>
    <col min="10238" max="10238" width="11.140625" style="115" customWidth="1"/>
    <col min="10239" max="10239" width="9.140625" style="115"/>
    <col min="10240" max="10240" width="5.85546875" style="115" customWidth="1"/>
    <col min="10241" max="10482" width="9.140625" style="115"/>
    <col min="10483" max="10483" width="20.140625" style="115" customWidth="1"/>
    <col min="10484" max="10484" width="13.28515625" style="115" customWidth="1"/>
    <col min="10485" max="10485" width="5" style="115" customWidth="1"/>
    <col min="10486" max="10486" width="14.42578125" style="115" customWidth="1"/>
    <col min="10487" max="10487" width="13.140625" style="115" customWidth="1"/>
    <col min="10488" max="10488" width="12" style="115" customWidth="1"/>
    <col min="10489" max="10489" width="13.5703125" style="115" customWidth="1"/>
    <col min="10490" max="10490" width="14.140625" style="115" customWidth="1"/>
    <col min="10491" max="10491" width="3.85546875" style="115" customWidth="1"/>
    <col min="10492" max="10493" width="9.140625" style="115"/>
    <col min="10494" max="10494" width="11.140625" style="115" customWidth="1"/>
    <col min="10495" max="10495" width="9.140625" style="115"/>
    <col min="10496" max="10496" width="5.85546875" style="115" customWidth="1"/>
    <col min="10497" max="10738" width="9.140625" style="115"/>
    <col min="10739" max="10739" width="20.140625" style="115" customWidth="1"/>
    <col min="10740" max="10740" width="13.28515625" style="115" customWidth="1"/>
    <col min="10741" max="10741" width="5" style="115" customWidth="1"/>
    <col min="10742" max="10742" width="14.42578125" style="115" customWidth="1"/>
    <col min="10743" max="10743" width="13.140625" style="115" customWidth="1"/>
    <col min="10744" max="10744" width="12" style="115" customWidth="1"/>
    <col min="10745" max="10745" width="13.5703125" style="115" customWidth="1"/>
    <col min="10746" max="10746" width="14.140625" style="115" customWidth="1"/>
    <col min="10747" max="10747" width="3.85546875" style="115" customWidth="1"/>
    <col min="10748" max="10749" width="9.140625" style="115"/>
    <col min="10750" max="10750" width="11.140625" style="115" customWidth="1"/>
    <col min="10751" max="10751" width="9.140625" style="115"/>
    <col min="10752" max="10752" width="5.85546875" style="115" customWidth="1"/>
    <col min="10753" max="10994" width="9.140625" style="115"/>
    <col min="10995" max="10995" width="20.140625" style="115" customWidth="1"/>
    <col min="10996" max="10996" width="13.28515625" style="115" customWidth="1"/>
    <col min="10997" max="10997" width="5" style="115" customWidth="1"/>
    <col min="10998" max="10998" width="14.42578125" style="115" customWidth="1"/>
    <col min="10999" max="10999" width="13.140625" style="115" customWidth="1"/>
    <col min="11000" max="11000" width="12" style="115" customWidth="1"/>
    <col min="11001" max="11001" width="13.5703125" style="115" customWidth="1"/>
    <col min="11002" max="11002" width="14.140625" style="115" customWidth="1"/>
    <col min="11003" max="11003" width="3.85546875" style="115" customWidth="1"/>
    <col min="11004" max="11005" width="9.140625" style="115"/>
    <col min="11006" max="11006" width="11.140625" style="115" customWidth="1"/>
    <col min="11007" max="11007" width="9.140625" style="115"/>
    <col min="11008" max="11008" width="5.85546875" style="115" customWidth="1"/>
    <col min="11009" max="11250" width="9.140625" style="115"/>
    <col min="11251" max="11251" width="20.140625" style="115" customWidth="1"/>
    <col min="11252" max="11252" width="13.28515625" style="115" customWidth="1"/>
    <col min="11253" max="11253" width="5" style="115" customWidth="1"/>
    <col min="11254" max="11254" width="14.42578125" style="115" customWidth="1"/>
    <col min="11255" max="11255" width="13.140625" style="115" customWidth="1"/>
    <col min="11256" max="11256" width="12" style="115" customWidth="1"/>
    <col min="11257" max="11257" width="13.5703125" style="115" customWidth="1"/>
    <col min="11258" max="11258" width="14.140625" style="115" customWidth="1"/>
    <col min="11259" max="11259" width="3.85546875" style="115" customWidth="1"/>
    <col min="11260" max="11261" width="9.140625" style="115"/>
    <col min="11262" max="11262" width="11.140625" style="115" customWidth="1"/>
    <col min="11263" max="11263" width="9.140625" style="115"/>
    <col min="11264" max="11264" width="5.85546875" style="115" customWidth="1"/>
    <col min="11265" max="11506" width="9.140625" style="115"/>
    <col min="11507" max="11507" width="20.140625" style="115" customWidth="1"/>
    <col min="11508" max="11508" width="13.28515625" style="115" customWidth="1"/>
    <col min="11509" max="11509" width="5" style="115" customWidth="1"/>
    <col min="11510" max="11510" width="14.42578125" style="115" customWidth="1"/>
    <col min="11511" max="11511" width="13.140625" style="115" customWidth="1"/>
    <col min="11512" max="11512" width="12" style="115" customWidth="1"/>
    <col min="11513" max="11513" width="13.5703125" style="115" customWidth="1"/>
    <col min="11514" max="11514" width="14.140625" style="115" customWidth="1"/>
    <col min="11515" max="11515" width="3.85546875" style="115" customWidth="1"/>
    <col min="11516" max="11517" width="9.140625" style="115"/>
    <col min="11518" max="11518" width="11.140625" style="115" customWidth="1"/>
    <col min="11519" max="11519" width="9.140625" style="115"/>
    <col min="11520" max="11520" width="5.85546875" style="115" customWidth="1"/>
    <col min="11521" max="11762" width="9.140625" style="115"/>
    <col min="11763" max="11763" width="20.140625" style="115" customWidth="1"/>
    <col min="11764" max="11764" width="13.28515625" style="115" customWidth="1"/>
    <col min="11765" max="11765" width="5" style="115" customWidth="1"/>
    <col min="11766" max="11766" width="14.42578125" style="115" customWidth="1"/>
    <col min="11767" max="11767" width="13.140625" style="115" customWidth="1"/>
    <col min="11768" max="11768" width="12" style="115" customWidth="1"/>
    <col min="11769" max="11769" width="13.5703125" style="115" customWidth="1"/>
    <col min="11770" max="11770" width="14.140625" style="115" customWidth="1"/>
    <col min="11771" max="11771" width="3.85546875" style="115" customWidth="1"/>
    <col min="11772" max="11773" width="9.140625" style="115"/>
    <col min="11774" max="11774" width="11.140625" style="115" customWidth="1"/>
    <col min="11775" max="11775" width="9.140625" style="115"/>
    <col min="11776" max="11776" width="5.85546875" style="115" customWidth="1"/>
    <col min="11777" max="12018" width="9.140625" style="115"/>
    <col min="12019" max="12019" width="20.140625" style="115" customWidth="1"/>
    <col min="12020" max="12020" width="13.28515625" style="115" customWidth="1"/>
    <col min="12021" max="12021" width="5" style="115" customWidth="1"/>
    <col min="12022" max="12022" width="14.42578125" style="115" customWidth="1"/>
    <col min="12023" max="12023" width="13.140625" style="115" customWidth="1"/>
    <col min="12024" max="12024" width="12" style="115" customWidth="1"/>
    <col min="12025" max="12025" width="13.5703125" style="115" customWidth="1"/>
    <col min="12026" max="12026" width="14.140625" style="115" customWidth="1"/>
    <col min="12027" max="12027" width="3.85546875" style="115" customWidth="1"/>
    <col min="12028" max="12029" width="9.140625" style="115"/>
    <col min="12030" max="12030" width="11.140625" style="115" customWidth="1"/>
    <col min="12031" max="12031" width="9.140625" style="115"/>
    <col min="12032" max="12032" width="5.85546875" style="115" customWidth="1"/>
    <col min="12033" max="12274" width="9.140625" style="115"/>
    <col min="12275" max="12275" width="20.140625" style="115" customWidth="1"/>
    <col min="12276" max="12276" width="13.28515625" style="115" customWidth="1"/>
    <col min="12277" max="12277" width="5" style="115" customWidth="1"/>
    <col min="12278" max="12278" width="14.42578125" style="115" customWidth="1"/>
    <col min="12279" max="12279" width="13.140625" style="115" customWidth="1"/>
    <col min="12280" max="12280" width="12" style="115" customWidth="1"/>
    <col min="12281" max="12281" width="13.5703125" style="115" customWidth="1"/>
    <col min="12282" max="12282" width="14.140625" style="115" customWidth="1"/>
    <col min="12283" max="12283" width="3.85546875" style="115" customWidth="1"/>
    <col min="12284" max="12285" width="9.140625" style="115"/>
    <col min="12286" max="12286" width="11.140625" style="115" customWidth="1"/>
    <col min="12287" max="12287" width="9.140625" style="115"/>
    <col min="12288" max="12288" width="5.85546875" style="115" customWidth="1"/>
    <col min="12289" max="12530" width="9.140625" style="115"/>
    <col min="12531" max="12531" width="20.140625" style="115" customWidth="1"/>
    <col min="12532" max="12532" width="13.28515625" style="115" customWidth="1"/>
    <col min="12533" max="12533" width="5" style="115" customWidth="1"/>
    <col min="12534" max="12534" width="14.42578125" style="115" customWidth="1"/>
    <col min="12535" max="12535" width="13.140625" style="115" customWidth="1"/>
    <col min="12536" max="12536" width="12" style="115" customWidth="1"/>
    <col min="12537" max="12537" width="13.5703125" style="115" customWidth="1"/>
    <col min="12538" max="12538" width="14.140625" style="115" customWidth="1"/>
    <col min="12539" max="12539" width="3.85546875" style="115" customWidth="1"/>
    <col min="12540" max="12541" width="9.140625" style="115"/>
    <col min="12542" max="12542" width="11.140625" style="115" customWidth="1"/>
    <col min="12543" max="12543" width="9.140625" style="115"/>
    <col min="12544" max="12544" width="5.85546875" style="115" customWidth="1"/>
    <col min="12545" max="12786" width="9.140625" style="115"/>
    <col min="12787" max="12787" width="20.140625" style="115" customWidth="1"/>
    <col min="12788" max="12788" width="13.28515625" style="115" customWidth="1"/>
    <col min="12789" max="12789" width="5" style="115" customWidth="1"/>
    <col min="12790" max="12790" width="14.42578125" style="115" customWidth="1"/>
    <col min="12791" max="12791" width="13.140625" style="115" customWidth="1"/>
    <col min="12792" max="12792" width="12" style="115" customWidth="1"/>
    <col min="12793" max="12793" width="13.5703125" style="115" customWidth="1"/>
    <col min="12794" max="12794" width="14.140625" style="115" customWidth="1"/>
    <col min="12795" max="12795" width="3.85546875" style="115" customWidth="1"/>
    <col min="12796" max="12797" width="9.140625" style="115"/>
    <col min="12798" max="12798" width="11.140625" style="115" customWidth="1"/>
    <col min="12799" max="12799" width="9.140625" style="115"/>
    <col min="12800" max="12800" width="5.85546875" style="115" customWidth="1"/>
    <col min="12801" max="13042" width="9.140625" style="115"/>
    <col min="13043" max="13043" width="20.140625" style="115" customWidth="1"/>
    <col min="13044" max="13044" width="13.28515625" style="115" customWidth="1"/>
    <col min="13045" max="13045" width="5" style="115" customWidth="1"/>
    <col min="13046" max="13046" width="14.42578125" style="115" customWidth="1"/>
    <col min="13047" max="13047" width="13.140625" style="115" customWidth="1"/>
    <col min="13048" max="13048" width="12" style="115" customWidth="1"/>
    <col min="13049" max="13049" width="13.5703125" style="115" customWidth="1"/>
    <col min="13050" max="13050" width="14.140625" style="115" customWidth="1"/>
    <col min="13051" max="13051" width="3.85546875" style="115" customWidth="1"/>
    <col min="13052" max="13053" width="9.140625" style="115"/>
    <col min="13054" max="13054" width="11.140625" style="115" customWidth="1"/>
    <col min="13055" max="13055" width="9.140625" style="115"/>
    <col min="13056" max="13056" width="5.85546875" style="115" customWidth="1"/>
    <col min="13057" max="13298" width="9.140625" style="115"/>
    <col min="13299" max="13299" width="20.140625" style="115" customWidth="1"/>
    <col min="13300" max="13300" width="13.28515625" style="115" customWidth="1"/>
    <col min="13301" max="13301" width="5" style="115" customWidth="1"/>
    <col min="13302" max="13302" width="14.42578125" style="115" customWidth="1"/>
    <col min="13303" max="13303" width="13.140625" style="115" customWidth="1"/>
    <col min="13304" max="13304" width="12" style="115" customWidth="1"/>
    <col min="13305" max="13305" width="13.5703125" style="115" customWidth="1"/>
    <col min="13306" max="13306" width="14.140625" style="115" customWidth="1"/>
    <col min="13307" max="13307" width="3.85546875" style="115" customWidth="1"/>
    <col min="13308" max="13309" width="9.140625" style="115"/>
    <col min="13310" max="13310" width="11.140625" style="115" customWidth="1"/>
    <col min="13311" max="13311" width="9.140625" style="115"/>
    <col min="13312" max="13312" width="5.85546875" style="115" customWidth="1"/>
    <col min="13313" max="13554" width="9.140625" style="115"/>
    <col min="13555" max="13555" width="20.140625" style="115" customWidth="1"/>
    <col min="13556" max="13556" width="13.28515625" style="115" customWidth="1"/>
    <col min="13557" max="13557" width="5" style="115" customWidth="1"/>
    <col min="13558" max="13558" width="14.42578125" style="115" customWidth="1"/>
    <col min="13559" max="13559" width="13.140625" style="115" customWidth="1"/>
    <col min="13560" max="13560" width="12" style="115" customWidth="1"/>
    <col min="13561" max="13561" width="13.5703125" style="115" customWidth="1"/>
    <col min="13562" max="13562" width="14.140625" style="115" customWidth="1"/>
    <col min="13563" max="13563" width="3.85546875" style="115" customWidth="1"/>
    <col min="13564" max="13565" width="9.140625" style="115"/>
    <col min="13566" max="13566" width="11.140625" style="115" customWidth="1"/>
    <col min="13567" max="13567" width="9.140625" style="115"/>
    <col min="13568" max="13568" width="5.85546875" style="115" customWidth="1"/>
    <col min="13569" max="13810" width="9.140625" style="115"/>
    <col min="13811" max="13811" width="20.140625" style="115" customWidth="1"/>
    <col min="13812" max="13812" width="13.28515625" style="115" customWidth="1"/>
    <col min="13813" max="13813" width="5" style="115" customWidth="1"/>
    <col min="13814" max="13814" width="14.42578125" style="115" customWidth="1"/>
    <col min="13815" max="13815" width="13.140625" style="115" customWidth="1"/>
    <col min="13816" max="13816" width="12" style="115" customWidth="1"/>
    <col min="13817" max="13817" width="13.5703125" style="115" customWidth="1"/>
    <col min="13818" max="13818" width="14.140625" style="115" customWidth="1"/>
    <col min="13819" max="13819" width="3.85546875" style="115" customWidth="1"/>
    <col min="13820" max="13821" width="9.140625" style="115"/>
    <col min="13822" max="13822" width="11.140625" style="115" customWidth="1"/>
    <col min="13823" max="13823" width="9.140625" style="115"/>
    <col min="13824" max="13824" width="5.85546875" style="115" customWidth="1"/>
    <col min="13825" max="14066" width="9.140625" style="115"/>
    <col min="14067" max="14067" width="20.140625" style="115" customWidth="1"/>
    <col min="14068" max="14068" width="13.28515625" style="115" customWidth="1"/>
    <col min="14069" max="14069" width="5" style="115" customWidth="1"/>
    <col min="14070" max="14070" width="14.42578125" style="115" customWidth="1"/>
    <col min="14071" max="14071" width="13.140625" style="115" customWidth="1"/>
    <col min="14072" max="14072" width="12" style="115" customWidth="1"/>
    <col min="14073" max="14073" width="13.5703125" style="115" customWidth="1"/>
    <col min="14074" max="14074" width="14.140625" style="115" customWidth="1"/>
    <col min="14075" max="14075" width="3.85546875" style="115" customWidth="1"/>
    <col min="14076" max="14077" width="9.140625" style="115"/>
    <col min="14078" max="14078" width="11.140625" style="115" customWidth="1"/>
    <col min="14079" max="14079" width="9.140625" style="115"/>
    <col min="14080" max="14080" width="5.85546875" style="115" customWidth="1"/>
    <col min="14081" max="14322" width="9.140625" style="115"/>
    <col min="14323" max="14323" width="20.140625" style="115" customWidth="1"/>
    <col min="14324" max="14324" width="13.28515625" style="115" customWidth="1"/>
    <col min="14325" max="14325" width="5" style="115" customWidth="1"/>
    <col min="14326" max="14326" width="14.42578125" style="115" customWidth="1"/>
    <col min="14327" max="14327" width="13.140625" style="115" customWidth="1"/>
    <col min="14328" max="14328" width="12" style="115" customWidth="1"/>
    <col min="14329" max="14329" width="13.5703125" style="115" customWidth="1"/>
    <col min="14330" max="14330" width="14.140625" style="115" customWidth="1"/>
    <col min="14331" max="14331" width="3.85546875" style="115" customWidth="1"/>
    <col min="14332" max="14333" width="9.140625" style="115"/>
    <col min="14334" max="14334" width="11.140625" style="115" customWidth="1"/>
    <col min="14335" max="14335" width="9.140625" style="115"/>
    <col min="14336" max="14336" width="5.85546875" style="115" customWidth="1"/>
    <col min="14337" max="14578" width="9.140625" style="115"/>
    <col min="14579" max="14579" width="20.140625" style="115" customWidth="1"/>
    <col min="14580" max="14580" width="13.28515625" style="115" customWidth="1"/>
    <col min="14581" max="14581" width="5" style="115" customWidth="1"/>
    <col min="14582" max="14582" width="14.42578125" style="115" customWidth="1"/>
    <col min="14583" max="14583" width="13.140625" style="115" customWidth="1"/>
    <col min="14584" max="14584" width="12" style="115" customWidth="1"/>
    <col min="14585" max="14585" width="13.5703125" style="115" customWidth="1"/>
    <col min="14586" max="14586" width="14.140625" style="115" customWidth="1"/>
    <col min="14587" max="14587" width="3.85546875" style="115" customWidth="1"/>
    <col min="14588" max="14589" width="9.140625" style="115"/>
    <col min="14590" max="14590" width="11.140625" style="115" customWidth="1"/>
    <col min="14591" max="14591" width="9.140625" style="115"/>
    <col min="14592" max="14592" width="5.85546875" style="115" customWidth="1"/>
    <col min="14593" max="14834" width="9.140625" style="115"/>
    <col min="14835" max="14835" width="20.140625" style="115" customWidth="1"/>
    <col min="14836" max="14836" width="13.28515625" style="115" customWidth="1"/>
    <col min="14837" max="14837" width="5" style="115" customWidth="1"/>
    <col min="14838" max="14838" width="14.42578125" style="115" customWidth="1"/>
    <col min="14839" max="14839" width="13.140625" style="115" customWidth="1"/>
    <col min="14840" max="14840" width="12" style="115" customWidth="1"/>
    <col min="14841" max="14841" width="13.5703125" style="115" customWidth="1"/>
    <col min="14842" max="14842" width="14.140625" style="115" customWidth="1"/>
    <col min="14843" max="14843" width="3.85546875" style="115" customWidth="1"/>
    <col min="14844" max="14845" width="9.140625" style="115"/>
    <col min="14846" max="14846" width="11.140625" style="115" customWidth="1"/>
    <col min="14847" max="14847" width="9.140625" style="115"/>
    <col min="14848" max="14848" width="5.85546875" style="115" customWidth="1"/>
    <col min="14849" max="15090" width="9.140625" style="115"/>
    <col min="15091" max="15091" width="20.140625" style="115" customWidth="1"/>
    <col min="15092" max="15092" width="13.28515625" style="115" customWidth="1"/>
    <col min="15093" max="15093" width="5" style="115" customWidth="1"/>
    <col min="15094" max="15094" width="14.42578125" style="115" customWidth="1"/>
    <col min="15095" max="15095" width="13.140625" style="115" customWidth="1"/>
    <col min="15096" max="15096" width="12" style="115" customWidth="1"/>
    <col min="15097" max="15097" width="13.5703125" style="115" customWidth="1"/>
    <col min="15098" max="15098" width="14.140625" style="115" customWidth="1"/>
    <col min="15099" max="15099" width="3.85546875" style="115" customWidth="1"/>
    <col min="15100" max="15101" width="9.140625" style="115"/>
    <col min="15102" max="15102" width="11.140625" style="115" customWidth="1"/>
    <col min="15103" max="15103" width="9.140625" style="115"/>
    <col min="15104" max="15104" width="5.85546875" style="115" customWidth="1"/>
    <col min="15105" max="15346" width="9.140625" style="115"/>
    <col min="15347" max="15347" width="20.140625" style="115" customWidth="1"/>
    <col min="15348" max="15348" width="13.28515625" style="115" customWidth="1"/>
    <col min="15349" max="15349" width="5" style="115" customWidth="1"/>
    <col min="15350" max="15350" width="14.42578125" style="115" customWidth="1"/>
    <col min="15351" max="15351" width="13.140625" style="115" customWidth="1"/>
    <col min="15352" max="15352" width="12" style="115" customWidth="1"/>
    <col min="15353" max="15353" width="13.5703125" style="115" customWidth="1"/>
    <col min="15354" max="15354" width="14.140625" style="115" customWidth="1"/>
    <col min="15355" max="15355" width="3.85546875" style="115" customWidth="1"/>
    <col min="15356" max="15357" width="9.140625" style="115"/>
    <col min="15358" max="15358" width="11.140625" style="115" customWidth="1"/>
    <col min="15359" max="15359" width="9.140625" style="115"/>
    <col min="15360" max="15360" width="5.85546875" style="115" customWidth="1"/>
    <col min="15361" max="15602" width="9.140625" style="115"/>
    <col min="15603" max="15603" width="20.140625" style="115" customWidth="1"/>
    <col min="15604" max="15604" width="13.28515625" style="115" customWidth="1"/>
    <col min="15605" max="15605" width="5" style="115" customWidth="1"/>
    <col min="15606" max="15606" width="14.42578125" style="115" customWidth="1"/>
    <col min="15607" max="15607" width="13.140625" style="115" customWidth="1"/>
    <col min="15608" max="15608" width="12" style="115" customWidth="1"/>
    <col min="15609" max="15609" width="13.5703125" style="115" customWidth="1"/>
    <col min="15610" max="15610" width="14.140625" style="115" customWidth="1"/>
    <col min="15611" max="15611" width="3.85546875" style="115" customWidth="1"/>
    <col min="15612" max="15613" width="9.140625" style="115"/>
    <col min="15614" max="15614" width="11.140625" style="115" customWidth="1"/>
    <col min="15615" max="15615" width="9.140625" style="115"/>
    <col min="15616" max="15616" width="5.85546875" style="115" customWidth="1"/>
    <col min="15617" max="15858" width="9.140625" style="115"/>
    <col min="15859" max="15859" width="20.140625" style="115" customWidth="1"/>
    <col min="15860" max="15860" width="13.28515625" style="115" customWidth="1"/>
    <col min="15861" max="15861" width="5" style="115" customWidth="1"/>
    <col min="15862" max="15862" width="14.42578125" style="115" customWidth="1"/>
    <col min="15863" max="15863" width="13.140625" style="115" customWidth="1"/>
    <col min="15864" max="15864" width="12" style="115" customWidth="1"/>
    <col min="15865" max="15865" width="13.5703125" style="115" customWidth="1"/>
    <col min="15866" max="15866" width="14.140625" style="115" customWidth="1"/>
    <col min="15867" max="15867" width="3.85546875" style="115" customWidth="1"/>
    <col min="15868" max="15869" width="9.140625" style="115"/>
    <col min="15870" max="15870" width="11.140625" style="115" customWidth="1"/>
    <col min="15871" max="15871" width="9.140625" style="115"/>
    <col min="15872" max="15872" width="5.85546875" style="115" customWidth="1"/>
    <col min="15873" max="16114" width="9.140625" style="115"/>
    <col min="16115" max="16115" width="20.140625" style="115" customWidth="1"/>
    <col min="16116" max="16116" width="13.28515625" style="115" customWidth="1"/>
    <col min="16117" max="16117" width="5" style="115" customWidth="1"/>
    <col min="16118" max="16118" width="14.42578125" style="115" customWidth="1"/>
    <col min="16119" max="16119" width="13.140625" style="115" customWidth="1"/>
    <col min="16120" max="16120" width="12" style="115" customWidth="1"/>
    <col min="16121" max="16121" width="13.5703125" style="115" customWidth="1"/>
    <col min="16122" max="16122" width="14.140625" style="115" customWidth="1"/>
    <col min="16123" max="16123" width="3.85546875" style="115" customWidth="1"/>
    <col min="16124" max="16125" width="9.140625" style="115"/>
    <col min="16126" max="16126" width="11.140625" style="115" customWidth="1"/>
    <col min="16127" max="16127" width="9.140625" style="115"/>
    <col min="16128" max="16128" width="5.85546875" style="115" customWidth="1"/>
    <col min="16129" max="16384" width="9.140625" style="115"/>
  </cols>
  <sheetData>
    <row r="1" spans="1:14" ht="18" customHeight="1" x14ac:dyDescent="0.2">
      <c r="A1" s="112" t="s">
        <v>256</v>
      </c>
      <c r="B1" s="113"/>
      <c r="C1" s="113"/>
      <c r="D1" s="246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24.75" customHeight="1" x14ac:dyDescent="0.2">
      <c r="A2" s="289"/>
      <c r="B2" s="285" t="s">
        <v>278</v>
      </c>
      <c r="C2" s="116"/>
      <c r="D2" s="296" t="s">
        <v>279</v>
      </c>
      <c r="E2" s="117" t="s">
        <v>28</v>
      </c>
      <c r="F2" s="118" t="s">
        <v>29</v>
      </c>
      <c r="G2" s="119" t="s">
        <v>21</v>
      </c>
      <c r="H2" s="120" t="s">
        <v>24</v>
      </c>
      <c r="I2" s="290" t="s">
        <v>280</v>
      </c>
      <c r="J2" s="121"/>
      <c r="K2" s="292" t="s">
        <v>27</v>
      </c>
      <c r="L2" s="293"/>
      <c r="M2" s="294"/>
      <c r="N2" s="295" t="s">
        <v>25</v>
      </c>
    </row>
    <row r="3" spans="1:14" ht="24" customHeight="1" x14ac:dyDescent="0.2">
      <c r="A3" s="289"/>
      <c r="B3" s="286"/>
      <c r="C3" s="122"/>
      <c r="D3" s="297"/>
      <c r="E3" s="117" t="s">
        <v>22</v>
      </c>
      <c r="F3" s="123" t="s">
        <v>20</v>
      </c>
      <c r="G3" s="124" t="s">
        <v>23</v>
      </c>
      <c r="H3" s="125" t="s">
        <v>23</v>
      </c>
      <c r="I3" s="291"/>
      <c r="J3" s="126"/>
      <c r="K3" s="127" t="s">
        <v>48</v>
      </c>
      <c r="L3" s="128" t="s">
        <v>49</v>
      </c>
      <c r="M3" s="129" t="s">
        <v>50</v>
      </c>
      <c r="N3" s="295"/>
    </row>
    <row r="4" spans="1:14" ht="15" customHeight="1" x14ac:dyDescent="0.2">
      <c r="A4" s="130" t="s">
        <v>2</v>
      </c>
      <c r="B4" s="131">
        <f>SUM(E4:H4)</f>
        <v>89509200.581182003</v>
      </c>
      <c r="C4" s="132"/>
      <c r="D4" s="247">
        <f>E4+F4</f>
        <v>69165624.090541199</v>
      </c>
      <c r="E4" s="133">
        <v>51173757.649271198</v>
      </c>
      <c r="F4" s="134">
        <v>17991866.441270001</v>
      </c>
      <c r="G4" s="135">
        <v>10932460.490912599</v>
      </c>
      <c r="H4" s="136">
        <v>9411115.9997281991</v>
      </c>
      <c r="I4" s="137">
        <f>SUM(G4:H4)</f>
        <v>20343576.490640797</v>
      </c>
      <c r="J4" s="138"/>
      <c r="K4" s="139">
        <f>100*(F4+G4+H4)/B4</f>
        <v>42.828494370410297</v>
      </c>
      <c r="L4" s="140">
        <f t="shared" ref="L4:L14" si="0">100*I4/B4</f>
        <v>22.727916637116895</v>
      </c>
      <c r="M4" s="141">
        <f>100*H4/B4</f>
        <v>10.514132556901361</v>
      </c>
      <c r="N4" s="142">
        <f>100*F4/B4</f>
        <v>20.100577733293406</v>
      </c>
    </row>
    <row r="5" spans="1:14" s="189" customFormat="1" ht="15" customHeight="1" x14ac:dyDescent="0.2">
      <c r="A5" s="143" t="s">
        <v>3</v>
      </c>
      <c r="B5" s="144">
        <f>SUM(B6:B10)</f>
        <v>89509200.581181988</v>
      </c>
      <c r="C5" s="183"/>
      <c r="D5" s="247">
        <f t="shared" ref="D5:D27" si="1">E5+F5</f>
        <v>69165624.090541199</v>
      </c>
      <c r="E5" s="146">
        <f>SUM(E6:E14)-E10</f>
        <v>51173757.649271198</v>
      </c>
      <c r="F5" s="146">
        <f t="shared" ref="F5:I5" si="2">SUM(F6:F14)-F10</f>
        <v>17991866.441270001</v>
      </c>
      <c r="G5" s="146">
        <f t="shared" si="2"/>
        <v>10932460.490912601</v>
      </c>
      <c r="H5" s="146">
        <f t="shared" si="2"/>
        <v>9411115.999728201</v>
      </c>
      <c r="I5" s="146">
        <f t="shared" si="2"/>
        <v>20343576.490640797</v>
      </c>
      <c r="J5" s="184"/>
      <c r="K5" s="185">
        <f>100*(F5+G5+H5)/B5</f>
        <v>42.828494370410318</v>
      </c>
      <c r="L5" s="186">
        <f t="shared" si="0"/>
        <v>22.727916637116898</v>
      </c>
      <c r="M5" s="187">
        <f t="shared" ref="M5:M21" si="3">100*H5/B5</f>
        <v>10.514132556901364</v>
      </c>
      <c r="N5" s="188">
        <f t="shared" ref="N5:N14" si="4">100*F5/B5</f>
        <v>20.100577733293409</v>
      </c>
    </row>
    <row r="6" spans="1:14" ht="15" customHeight="1" x14ac:dyDescent="0.2">
      <c r="A6" s="153" t="s">
        <v>10</v>
      </c>
      <c r="B6" s="154">
        <f>SUM(E6:H6)</f>
        <v>26903267.327417407</v>
      </c>
      <c r="C6" s="145"/>
      <c r="D6" s="248">
        <f t="shared" si="1"/>
        <v>21112934.479483183</v>
      </c>
      <c r="E6" s="155">
        <v>13932526.877769925</v>
      </c>
      <c r="F6" s="156">
        <v>7180407.6017132588</v>
      </c>
      <c r="G6" s="157">
        <v>4583692.717684852</v>
      </c>
      <c r="H6" s="158">
        <v>1206640.130249369</v>
      </c>
      <c r="I6" s="159">
        <f t="shared" ref="I6:I14" si="5">SUM(G6:H6)</f>
        <v>5790332.8479342209</v>
      </c>
      <c r="J6" s="148"/>
      <c r="K6" s="149">
        <f>100*(F6+G6+H6)/B6</f>
        <v>48.212509996616134</v>
      </c>
      <c r="L6" s="150">
        <f t="shared" si="0"/>
        <v>21.522786721273928</v>
      </c>
      <c r="M6" s="151">
        <f t="shared" si="3"/>
        <v>4.4851062719050079</v>
      </c>
      <c r="N6" s="152">
        <f t="shared" si="4"/>
        <v>26.689723275342207</v>
      </c>
    </row>
    <row r="7" spans="1:14" ht="15" customHeight="1" x14ac:dyDescent="0.2">
      <c r="A7" s="160" t="s">
        <v>4</v>
      </c>
      <c r="B7" s="154">
        <f>SUM(E7:H7)</f>
        <v>1061382.332342902</v>
      </c>
      <c r="C7" s="145"/>
      <c r="D7" s="248">
        <f t="shared" si="1"/>
        <v>725181.9455123028</v>
      </c>
      <c r="E7" s="155">
        <v>514805.99989664694</v>
      </c>
      <c r="F7" s="156">
        <v>210375.94561565586</v>
      </c>
      <c r="G7" s="157">
        <v>193378.37286807486</v>
      </c>
      <c r="H7" s="158">
        <v>142822.01396252427</v>
      </c>
      <c r="I7" s="159">
        <f t="shared" si="5"/>
        <v>336200.38683059916</v>
      </c>
      <c r="J7" s="148"/>
      <c r="K7" s="149">
        <f t="shared" ref="K7:K27" si="6">100*(F7+G7+H7)/B7</f>
        <v>51.496648831504388</v>
      </c>
      <c r="L7" s="150">
        <f t="shared" si="0"/>
        <v>31.675709740567129</v>
      </c>
      <c r="M7" s="151">
        <f t="shared" si="3"/>
        <v>13.456226810112627</v>
      </c>
      <c r="N7" s="152">
        <f t="shared" si="4"/>
        <v>19.820939090937259</v>
      </c>
    </row>
    <row r="8" spans="1:14" ht="15" customHeight="1" x14ac:dyDescent="0.2">
      <c r="A8" s="160" t="s">
        <v>5</v>
      </c>
      <c r="B8" s="154">
        <f>SUM(E8:H8)</f>
        <v>15228450.872292478</v>
      </c>
      <c r="C8" s="145"/>
      <c r="D8" s="248">
        <f t="shared" si="1"/>
        <v>12462550.018424623</v>
      </c>
      <c r="E8" s="155">
        <v>9329086.316696832</v>
      </c>
      <c r="F8" s="156">
        <v>3133463.7017277912</v>
      </c>
      <c r="G8" s="157">
        <v>1794834.1524588075</v>
      </c>
      <c r="H8" s="158">
        <v>971066.70140904689</v>
      </c>
      <c r="I8" s="159">
        <f t="shared" si="5"/>
        <v>2765900.8538678545</v>
      </c>
      <c r="J8" s="148"/>
      <c r="K8" s="149">
        <f t="shared" si="6"/>
        <v>38.739098317145896</v>
      </c>
      <c r="L8" s="150">
        <f t="shared" si="0"/>
        <v>18.162719747812918</v>
      </c>
      <c r="M8" s="151">
        <f t="shared" si="3"/>
        <v>6.3766610901694651</v>
      </c>
      <c r="N8" s="152">
        <f t="shared" si="4"/>
        <v>20.576378569332984</v>
      </c>
    </row>
    <row r="9" spans="1:14" ht="15" customHeight="1" x14ac:dyDescent="0.2">
      <c r="A9" s="160" t="s">
        <v>6</v>
      </c>
      <c r="B9" s="154">
        <f>SUM(E9:H9)</f>
        <v>31922338.256288476</v>
      </c>
      <c r="C9" s="145"/>
      <c r="D9" s="248">
        <f t="shared" si="1"/>
        <v>25141848.792362943</v>
      </c>
      <c r="E9" s="155">
        <v>19704976.170682095</v>
      </c>
      <c r="F9" s="156">
        <v>5436872.6216808483</v>
      </c>
      <c r="G9" s="157">
        <v>2969522.5807335586</v>
      </c>
      <c r="H9" s="158">
        <v>3810966.8831919734</v>
      </c>
      <c r="I9" s="159">
        <f t="shared" si="5"/>
        <v>6780489.4639255321</v>
      </c>
      <c r="J9" s="148"/>
      <c r="K9" s="149">
        <f t="shared" si="6"/>
        <v>38.272140303505637</v>
      </c>
      <c r="L9" s="150">
        <f t="shared" si="0"/>
        <v>21.240578962256386</v>
      </c>
      <c r="M9" s="151">
        <f t="shared" si="3"/>
        <v>11.938244788322296</v>
      </c>
      <c r="N9" s="152">
        <f t="shared" si="4"/>
        <v>17.031561341249251</v>
      </c>
    </row>
    <row r="10" spans="1:14" s="189" customFormat="1" ht="15" customHeight="1" x14ac:dyDescent="0.2">
      <c r="A10" s="181" t="s">
        <v>13</v>
      </c>
      <c r="B10" s="182">
        <f>SUM(B11:B14)</f>
        <v>14393761.792840736</v>
      </c>
      <c r="C10" s="182"/>
      <c r="D10" s="247">
        <f t="shared" si="1"/>
        <v>9723108.8547581397</v>
      </c>
      <c r="E10" s="182">
        <f t="shared" ref="E10" si="7">SUM(E11:E14)</f>
        <v>7692362.2842256958</v>
      </c>
      <c r="F10" s="182">
        <f t="shared" ref="F10" si="8">SUM(F11:F14)</f>
        <v>2030746.5705324449</v>
      </c>
      <c r="G10" s="182">
        <f t="shared" ref="G10" si="9">SUM(G11:G14)</f>
        <v>1391032.6671673071</v>
      </c>
      <c r="H10" s="182">
        <f t="shared" ref="H10" si="10">SUM(H11:H14)</f>
        <v>3279620.2709152852</v>
      </c>
      <c r="I10" s="182">
        <f t="shared" ref="I10" si="11">SUM(I11:I14)</f>
        <v>4670652.9380825926</v>
      </c>
      <c r="J10" s="182"/>
      <c r="K10" s="185">
        <f t="shared" si="6"/>
        <v>46.557665779547797</v>
      </c>
      <c r="L10" s="186">
        <f t="shared" si="0"/>
        <v>32.449147104863947</v>
      </c>
      <c r="M10" s="187">
        <f t="shared" si="3"/>
        <v>22.785011438403298</v>
      </c>
      <c r="N10" s="188">
        <f t="shared" si="4"/>
        <v>14.108518674683854</v>
      </c>
    </row>
    <row r="11" spans="1:14" ht="15" customHeight="1" x14ac:dyDescent="0.2">
      <c r="A11" s="153" t="s">
        <v>261</v>
      </c>
      <c r="B11" s="154">
        <f t="shared" ref="B11:B27" si="12">SUM(E11:H11)</f>
        <v>8040636.5158068873</v>
      </c>
      <c r="C11" s="145"/>
      <c r="D11" s="248">
        <f t="shared" si="1"/>
        <v>5300363.5144540146</v>
      </c>
      <c r="E11" s="155">
        <v>4173840.9542220668</v>
      </c>
      <c r="F11" s="156">
        <v>1126522.5602319476</v>
      </c>
      <c r="G11" s="157">
        <v>638908.32677045627</v>
      </c>
      <c r="H11" s="158">
        <v>2101364.6745824157</v>
      </c>
      <c r="I11" s="159">
        <f t="shared" si="5"/>
        <v>2740273.0013528718</v>
      </c>
      <c r="J11" s="148"/>
      <c r="K11" s="149">
        <f t="shared" si="6"/>
        <v>48.090664886830567</v>
      </c>
      <c r="L11" s="150">
        <f t="shared" si="0"/>
        <v>34.080299438556104</v>
      </c>
      <c r="M11" s="151">
        <f t="shared" si="3"/>
        <v>26.13430753213872</v>
      </c>
      <c r="N11" s="152">
        <f t="shared" si="4"/>
        <v>14.010365448274461</v>
      </c>
    </row>
    <row r="12" spans="1:14" ht="15" customHeight="1" x14ac:dyDescent="0.2">
      <c r="A12" s="153" t="s">
        <v>262</v>
      </c>
      <c r="B12" s="154">
        <f>SUM(E12:H12)</f>
        <v>5817367.1163898632</v>
      </c>
      <c r="C12" s="145"/>
      <c r="D12" s="248">
        <f t="shared" si="1"/>
        <v>3987826.6402527629</v>
      </c>
      <c r="E12" s="155">
        <v>3145286.8967698985</v>
      </c>
      <c r="F12" s="156">
        <v>842539.74348286446</v>
      </c>
      <c r="G12" s="157">
        <v>702572.57902216539</v>
      </c>
      <c r="H12" s="158">
        <v>1126967.8971149339</v>
      </c>
      <c r="I12" s="159">
        <f t="shared" si="5"/>
        <v>1829540.4761370993</v>
      </c>
      <c r="J12" s="148"/>
      <c r="K12" s="149">
        <f t="shared" si="6"/>
        <v>45.932810602439702</v>
      </c>
      <c r="L12" s="150">
        <f t="shared" si="0"/>
        <v>31.449630726975229</v>
      </c>
      <c r="M12" s="151">
        <f t="shared" si="3"/>
        <v>19.372473398486612</v>
      </c>
      <c r="N12" s="152">
        <f t="shared" si="4"/>
        <v>14.483179875464472</v>
      </c>
    </row>
    <row r="13" spans="1:14" ht="15" customHeight="1" x14ac:dyDescent="0.2">
      <c r="A13" s="153" t="s">
        <v>263</v>
      </c>
      <c r="B13" s="154">
        <f t="shared" si="12"/>
        <v>463550.70016434707</v>
      </c>
      <c r="C13" s="145"/>
      <c r="D13" s="248">
        <f t="shared" si="1"/>
        <v>372188.54219997261</v>
      </c>
      <c r="E13" s="155">
        <v>320552.6478316476</v>
      </c>
      <c r="F13" s="156">
        <v>51635.894368325004</v>
      </c>
      <c r="G13" s="157">
        <v>44044.454852469142</v>
      </c>
      <c r="H13" s="158">
        <v>47317.703111905292</v>
      </c>
      <c r="I13" s="159">
        <f t="shared" si="5"/>
        <v>91362.157964374434</v>
      </c>
      <c r="J13" s="148"/>
      <c r="K13" s="149">
        <f t="shared" si="6"/>
        <v>30.848416857530573</v>
      </c>
      <c r="L13" s="150">
        <f t="shared" si="0"/>
        <v>19.709205040998306</v>
      </c>
      <c r="M13" s="151">
        <f t="shared" si="3"/>
        <v>10.207665115192208</v>
      </c>
      <c r="N13" s="152">
        <f t="shared" si="4"/>
        <v>11.139211816532267</v>
      </c>
    </row>
    <row r="14" spans="1:14" ht="15" customHeight="1" x14ac:dyDescent="0.2">
      <c r="A14" s="153" t="s">
        <v>264</v>
      </c>
      <c r="B14" s="154">
        <f t="shared" si="12"/>
        <v>72207.4604796372</v>
      </c>
      <c r="C14" s="145"/>
      <c r="D14" s="248">
        <f t="shared" si="1"/>
        <v>62730.157851390337</v>
      </c>
      <c r="E14" s="155">
        <v>52681.785402082482</v>
      </c>
      <c r="F14" s="156">
        <v>10048.372449307852</v>
      </c>
      <c r="G14" s="157">
        <v>5507.3065222164023</v>
      </c>
      <c r="H14" s="158">
        <v>3969.9961060304654</v>
      </c>
      <c r="I14" s="168">
        <f t="shared" si="5"/>
        <v>9477.3026282468672</v>
      </c>
      <c r="J14" s="148"/>
      <c r="K14" s="149">
        <f t="shared" si="6"/>
        <v>27.041077123964275</v>
      </c>
      <c r="L14" s="150">
        <f t="shared" si="0"/>
        <v>13.1251017073499</v>
      </c>
      <c r="M14" s="151">
        <f t="shared" si="3"/>
        <v>5.4980414484318008</v>
      </c>
      <c r="N14" s="152">
        <f t="shared" si="4"/>
        <v>13.915975416614373</v>
      </c>
    </row>
    <row r="15" spans="1:14" s="189" customFormat="1" ht="15" customHeight="1" x14ac:dyDescent="0.2">
      <c r="A15" s="143" t="s">
        <v>11</v>
      </c>
      <c r="B15" s="144">
        <f>SUM(B16:B21)-B18</f>
        <v>89509200.581181988</v>
      </c>
      <c r="C15" s="144"/>
      <c r="D15" s="247">
        <f t="shared" si="1"/>
        <v>69165624.090541184</v>
      </c>
      <c r="E15" s="144">
        <f t="shared" ref="E15:I15" si="13">SUM(E16:E21)-E18</f>
        <v>51173757.649271183</v>
      </c>
      <c r="F15" s="144">
        <f t="shared" si="13"/>
        <v>17991866.441270005</v>
      </c>
      <c r="G15" s="144">
        <f t="shared" si="13"/>
        <v>10932460.490912598</v>
      </c>
      <c r="H15" s="144">
        <f t="shared" si="13"/>
        <v>9411115.999728201</v>
      </c>
      <c r="I15" s="144">
        <f t="shared" si="13"/>
        <v>20343576.4906408</v>
      </c>
      <c r="J15" s="191"/>
      <c r="K15" s="185">
        <f t="shared" si="6"/>
        <v>42.828494370410318</v>
      </c>
      <c r="L15" s="186">
        <f t="shared" ref="L15:L27" si="14">100*I15/B15</f>
        <v>22.727916637116902</v>
      </c>
      <c r="M15" s="187">
        <f t="shared" si="3"/>
        <v>10.514132556901364</v>
      </c>
      <c r="N15" s="188">
        <f t="shared" ref="N15:N27" si="15">100*F15/B15</f>
        <v>20.100577733293413</v>
      </c>
    </row>
    <row r="16" spans="1:14" ht="15" customHeight="1" x14ac:dyDescent="0.2">
      <c r="A16" s="153" t="s">
        <v>7</v>
      </c>
      <c r="B16" s="154">
        <f t="shared" si="12"/>
        <v>19118821.705748651</v>
      </c>
      <c r="C16" s="145"/>
      <c r="D16" s="248">
        <f t="shared" si="1"/>
        <v>11851328.474099256</v>
      </c>
      <c r="E16" s="155">
        <v>5658949.2071269155</v>
      </c>
      <c r="F16" s="156">
        <v>6192379.2669723406</v>
      </c>
      <c r="G16" s="157">
        <v>4139331.8954501054</v>
      </c>
      <c r="H16" s="158">
        <v>3128161.3361992906</v>
      </c>
      <c r="I16" s="159">
        <f t="shared" ref="I16:I27" si="16">SUM(G16:H16)</f>
        <v>7267493.231649396</v>
      </c>
      <c r="J16" s="148"/>
      <c r="K16" s="149">
        <f t="shared" si="6"/>
        <v>70.401161252393607</v>
      </c>
      <c r="L16" s="150">
        <f t="shared" si="14"/>
        <v>38.012244391944954</v>
      </c>
      <c r="M16" s="151">
        <f t="shared" si="3"/>
        <v>16.3616847541327</v>
      </c>
      <c r="N16" s="152">
        <f t="shared" si="15"/>
        <v>32.388916860448646</v>
      </c>
    </row>
    <row r="17" spans="1:14" ht="15" customHeight="1" x14ac:dyDescent="0.2">
      <c r="A17" s="153" t="s">
        <v>14</v>
      </c>
      <c r="B17" s="154">
        <f t="shared" si="12"/>
        <v>25044999.282476701</v>
      </c>
      <c r="C17" s="145"/>
      <c r="D17" s="248">
        <f t="shared" si="1"/>
        <v>18840597.958485782</v>
      </c>
      <c r="E17" s="155">
        <v>13736948.050175512</v>
      </c>
      <c r="F17" s="156">
        <v>5103649.9083102709</v>
      </c>
      <c r="G17" s="157">
        <v>2240521.9574958477</v>
      </c>
      <c r="H17" s="158">
        <v>3963879.366495071</v>
      </c>
      <c r="I17" s="159">
        <f t="shared" si="16"/>
        <v>6204401.3239909187</v>
      </c>
      <c r="J17" s="148"/>
      <c r="K17" s="149">
        <f t="shared" si="6"/>
        <v>45.150934542901439</v>
      </c>
      <c r="L17" s="150">
        <f t="shared" si="14"/>
        <v>24.773014580726972</v>
      </c>
      <c r="M17" s="151">
        <f t="shared" si="3"/>
        <v>15.827029267549186</v>
      </c>
      <c r="N17" s="152">
        <f t="shared" si="15"/>
        <v>20.377919962174463</v>
      </c>
    </row>
    <row r="18" spans="1:14" s="189" customFormat="1" ht="15" customHeight="1" x14ac:dyDescent="0.2">
      <c r="A18" s="190" t="s">
        <v>265</v>
      </c>
      <c r="B18" s="182">
        <f>SUM(B16:B17)</f>
        <v>44163820.988225356</v>
      </c>
      <c r="C18" s="182"/>
      <c r="D18" s="247">
        <f t="shared" si="1"/>
        <v>30691926.432585038</v>
      </c>
      <c r="E18" s="182">
        <f t="shared" ref="E18:I18" si="17">SUM(E16:E17)</f>
        <v>19395897.257302426</v>
      </c>
      <c r="F18" s="182">
        <f t="shared" si="17"/>
        <v>11296029.175282612</v>
      </c>
      <c r="G18" s="182">
        <f t="shared" si="17"/>
        <v>6379853.8529459536</v>
      </c>
      <c r="H18" s="182">
        <f t="shared" si="17"/>
        <v>7092040.702694362</v>
      </c>
      <c r="I18" s="182">
        <f t="shared" si="17"/>
        <v>13471894.555640314</v>
      </c>
      <c r="J18" s="184"/>
      <c r="K18" s="185">
        <f t="shared" si="6"/>
        <v>56.081931265699076</v>
      </c>
      <c r="L18" s="186">
        <f t="shared" si="14"/>
        <v>30.504368177817074</v>
      </c>
      <c r="M18" s="187">
        <f t="shared" si="3"/>
        <v>16.058485303128982</v>
      </c>
      <c r="N18" s="188">
        <f t="shared" si="15"/>
        <v>25.577563087881998</v>
      </c>
    </row>
    <row r="19" spans="1:14" ht="15" customHeight="1" x14ac:dyDescent="0.2">
      <c r="A19" s="160" t="s">
        <v>15</v>
      </c>
      <c r="B19" s="154">
        <f t="shared" si="12"/>
        <v>21478320.160669539</v>
      </c>
      <c r="C19" s="145"/>
      <c r="D19" s="248">
        <f t="shared" si="1"/>
        <v>18068222.083717782</v>
      </c>
      <c r="E19" s="155">
        <v>14481704.903272813</v>
      </c>
      <c r="F19" s="156">
        <v>3586517.1804449703</v>
      </c>
      <c r="G19" s="157">
        <v>1912112.929491488</v>
      </c>
      <c r="H19" s="158">
        <v>1497985.1474602718</v>
      </c>
      <c r="I19" s="159">
        <f t="shared" si="16"/>
        <v>3410098.0769517599</v>
      </c>
      <c r="J19" s="148"/>
      <c r="K19" s="149">
        <f t="shared" si="6"/>
        <v>32.575244269841569</v>
      </c>
      <c r="L19" s="150">
        <f t="shared" si="14"/>
        <v>15.876931023666508</v>
      </c>
      <c r="M19" s="151">
        <f t="shared" si="3"/>
        <v>6.9744055226597172</v>
      </c>
      <c r="N19" s="152">
        <f t="shared" si="15"/>
        <v>16.698313246175061</v>
      </c>
    </row>
    <row r="20" spans="1:14" ht="15" customHeight="1" x14ac:dyDescent="0.2">
      <c r="A20" s="160" t="s">
        <v>16</v>
      </c>
      <c r="B20" s="154">
        <f t="shared" si="12"/>
        <v>15187731.051266847</v>
      </c>
      <c r="C20" s="145"/>
      <c r="D20" s="248">
        <f t="shared" si="1"/>
        <v>13006574.155021023</v>
      </c>
      <c r="E20" s="155">
        <v>11284139.114942813</v>
      </c>
      <c r="F20" s="156">
        <v>1722435.0400782104</v>
      </c>
      <c r="G20" s="157">
        <v>1602226.2942974484</v>
      </c>
      <c r="H20" s="158">
        <v>578930.601948375</v>
      </c>
      <c r="I20" s="159">
        <f t="shared" si="16"/>
        <v>2181156.8962458232</v>
      </c>
      <c r="J20" s="148"/>
      <c r="K20" s="149">
        <f t="shared" si="6"/>
        <v>25.702271940076429</v>
      </c>
      <c r="L20" s="150">
        <f t="shared" si="14"/>
        <v>14.361308406655564</v>
      </c>
      <c r="M20" s="151">
        <f t="shared" si="3"/>
        <v>3.8118307467663839</v>
      </c>
      <c r="N20" s="152">
        <f t="shared" si="15"/>
        <v>11.340963533420865</v>
      </c>
    </row>
    <row r="21" spans="1:14" ht="15" customHeight="1" x14ac:dyDescent="0.2">
      <c r="A21" s="161" t="s">
        <v>17</v>
      </c>
      <c r="B21" s="162">
        <f t="shared" si="12"/>
        <v>8679328.3810202461</v>
      </c>
      <c r="C21" s="163"/>
      <c r="D21" s="248">
        <f t="shared" si="1"/>
        <v>7398901.4192173453</v>
      </c>
      <c r="E21" s="164">
        <v>6012016.3737531351</v>
      </c>
      <c r="F21" s="165">
        <v>1386885.0454642102</v>
      </c>
      <c r="G21" s="166">
        <v>1038267.4141777089</v>
      </c>
      <c r="H21" s="167">
        <v>242159.54762519221</v>
      </c>
      <c r="I21" s="168">
        <f t="shared" si="16"/>
        <v>1280426.9618029012</v>
      </c>
      <c r="J21" s="169"/>
      <c r="K21" s="170">
        <f t="shared" si="6"/>
        <v>30.73177889086357</v>
      </c>
      <c r="L21" s="171">
        <f t="shared" si="14"/>
        <v>14.752604183094503</v>
      </c>
      <c r="M21" s="172">
        <f t="shared" si="3"/>
        <v>2.7900724225936777</v>
      </c>
      <c r="N21" s="173">
        <f t="shared" si="15"/>
        <v>15.979174707769074</v>
      </c>
    </row>
    <row r="22" spans="1:14" s="189" customFormat="1" ht="15" customHeight="1" x14ac:dyDescent="0.2">
      <c r="A22" s="143" t="s">
        <v>8</v>
      </c>
      <c r="B22" s="144">
        <f>SUM(B23:B24)</f>
        <v>89509200.581182003</v>
      </c>
      <c r="C22" s="174"/>
      <c r="D22" s="247">
        <f t="shared" si="1"/>
        <v>69165624.090541199</v>
      </c>
      <c r="E22" s="175">
        <f>SUM(E23:E24)</f>
        <v>51173757.649271198</v>
      </c>
      <c r="F22" s="176">
        <f>SUM(F23:F24)</f>
        <v>17991866.441270001</v>
      </c>
      <c r="G22" s="177">
        <f>SUM(G23:G24)</f>
        <v>10932460.490912599</v>
      </c>
      <c r="H22" s="178">
        <f>SUM(H23:H24)</f>
        <v>9411115.9997281991</v>
      </c>
      <c r="I22" s="147">
        <f>SUM(I23:I24)</f>
        <v>20343576.490640797</v>
      </c>
      <c r="J22" s="191"/>
      <c r="K22" s="185">
        <f>100*(F22+G22+H22)/B22</f>
        <v>42.828494370410297</v>
      </c>
      <c r="L22" s="186">
        <f t="shared" si="14"/>
        <v>22.727916637116895</v>
      </c>
      <c r="M22" s="187">
        <f t="shared" ref="M22:M27" si="18">100*H22/B22</f>
        <v>10.514132556901361</v>
      </c>
      <c r="N22" s="188">
        <f t="shared" si="15"/>
        <v>20.100577733293406</v>
      </c>
    </row>
    <row r="23" spans="1:14" ht="15" customHeight="1" x14ac:dyDescent="0.2">
      <c r="A23" s="153" t="s">
        <v>9</v>
      </c>
      <c r="B23" s="154">
        <f>SUM(E23:H23)</f>
        <v>49340091.670964532</v>
      </c>
      <c r="C23" s="145"/>
      <c r="D23" s="248">
        <f t="shared" si="1"/>
        <v>39465760.681150705</v>
      </c>
      <c r="E23" s="155">
        <v>31882636.246990748</v>
      </c>
      <c r="F23" s="156">
        <v>7583124.4341599578</v>
      </c>
      <c r="G23" s="157">
        <v>5165551.3982404424</v>
      </c>
      <c r="H23" s="158">
        <v>4708779.5915733855</v>
      </c>
      <c r="I23" s="159">
        <f>SUM(G23:H23)</f>
        <v>9874330.989813827</v>
      </c>
      <c r="J23" s="148"/>
      <c r="K23" s="149">
        <f>100*(F23+G23+H23)/B23</f>
        <v>35.381886884995559</v>
      </c>
      <c r="L23" s="150">
        <f t="shared" si="14"/>
        <v>20.012794170839847</v>
      </c>
      <c r="M23" s="151">
        <f t="shared" si="18"/>
        <v>9.5435160983788574</v>
      </c>
      <c r="N23" s="152">
        <f t="shared" si="15"/>
        <v>15.369092714155711</v>
      </c>
    </row>
    <row r="24" spans="1:14" ht="15" customHeight="1" x14ac:dyDescent="0.2">
      <c r="A24" s="161" t="s">
        <v>36</v>
      </c>
      <c r="B24" s="162">
        <f>SUM(E24:H24)</f>
        <v>40169108.910217464</v>
      </c>
      <c r="C24" s="163"/>
      <c r="D24" s="248">
        <f t="shared" si="1"/>
        <v>29699863.409390494</v>
      </c>
      <c r="E24" s="164">
        <v>19291121.40228045</v>
      </c>
      <c r="F24" s="165">
        <v>10408742.007110044</v>
      </c>
      <c r="G24" s="166">
        <v>5766909.0926721571</v>
      </c>
      <c r="H24" s="167">
        <v>4702336.4081548145</v>
      </c>
      <c r="I24" s="168">
        <f>SUM(G24:H24)</f>
        <v>10469245.500826972</v>
      </c>
      <c r="J24" s="169"/>
      <c r="K24" s="170">
        <f>100*(F24+G24+H24)/B24</f>
        <v>51.975231899223104</v>
      </c>
      <c r="L24" s="171">
        <f t="shared" si="14"/>
        <v>26.062926922842447</v>
      </c>
      <c r="M24" s="172">
        <f t="shared" si="18"/>
        <v>11.706349818874678</v>
      </c>
      <c r="N24" s="173">
        <f t="shared" si="15"/>
        <v>25.912304976380653</v>
      </c>
    </row>
    <row r="25" spans="1:14" s="189" customFormat="1" ht="15" customHeight="1" x14ac:dyDescent="0.2">
      <c r="A25" s="143" t="s">
        <v>26</v>
      </c>
      <c r="B25" s="144">
        <f>SUM(B26:B27)</f>
        <v>89509200.581182003</v>
      </c>
      <c r="C25" s="174"/>
      <c r="D25" s="247">
        <f t="shared" si="1"/>
        <v>69165624.090541214</v>
      </c>
      <c r="E25" s="175">
        <f>SUM(E26:E27)</f>
        <v>51173757.649271205</v>
      </c>
      <c r="F25" s="176">
        <f>SUM(F26:F27)</f>
        <v>17991866.441270001</v>
      </c>
      <c r="G25" s="177">
        <f>SUM(G26:G27)</f>
        <v>10932460.490912598</v>
      </c>
      <c r="H25" s="178">
        <f>SUM(H26:H27)</f>
        <v>9411115.9997281991</v>
      </c>
      <c r="I25" s="179">
        <f>SUM(I26:I27)</f>
        <v>20343576.490640797</v>
      </c>
      <c r="J25" s="191"/>
      <c r="K25" s="185">
        <f t="shared" si="6"/>
        <v>42.828494370410297</v>
      </c>
      <c r="L25" s="186">
        <f t="shared" si="14"/>
        <v>22.727916637116895</v>
      </c>
      <c r="M25" s="187">
        <f t="shared" si="18"/>
        <v>10.514132556901361</v>
      </c>
      <c r="N25" s="188">
        <f t="shared" si="15"/>
        <v>20.100577733293406</v>
      </c>
    </row>
    <row r="26" spans="1:14" ht="15" customHeight="1" x14ac:dyDescent="0.2">
      <c r="A26" s="153" t="s">
        <v>0</v>
      </c>
      <c r="B26" s="154">
        <f t="shared" si="12"/>
        <v>28908150.414980844</v>
      </c>
      <c r="C26" s="145"/>
      <c r="D26" s="248">
        <f t="shared" si="1"/>
        <v>22694942.344435792</v>
      </c>
      <c r="E26" s="155">
        <v>18214561.737433802</v>
      </c>
      <c r="F26" s="156">
        <v>4480380.6070019901</v>
      </c>
      <c r="G26" s="157">
        <v>2444378.9684640546</v>
      </c>
      <c r="H26" s="158">
        <v>3768829.1020809971</v>
      </c>
      <c r="I26" s="159">
        <f t="shared" si="16"/>
        <v>6213208.0705450512</v>
      </c>
      <c r="J26" s="148"/>
      <c r="K26" s="149">
        <f t="shared" si="6"/>
        <v>36.991604526885908</v>
      </c>
      <c r="L26" s="150">
        <f t="shared" si="14"/>
        <v>21.49292840030758</v>
      </c>
      <c r="M26" s="151">
        <f t="shared" si="18"/>
        <v>13.037254365910268</v>
      </c>
      <c r="N26" s="152">
        <f t="shared" si="15"/>
        <v>15.498676126578328</v>
      </c>
    </row>
    <row r="27" spans="1:14" ht="15" customHeight="1" x14ac:dyDescent="0.2">
      <c r="A27" s="161" t="s">
        <v>1</v>
      </c>
      <c r="B27" s="162">
        <f t="shared" si="12"/>
        <v>60601050.166201159</v>
      </c>
      <c r="C27" s="163"/>
      <c r="D27" s="248">
        <f t="shared" si="1"/>
        <v>46470681.746105418</v>
      </c>
      <c r="E27" s="164">
        <v>32959195.911837403</v>
      </c>
      <c r="F27" s="165">
        <v>13511485.834268011</v>
      </c>
      <c r="G27" s="166">
        <v>8488081.5224485435</v>
      </c>
      <c r="H27" s="167">
        <v>5642286.897647202</v>
      </c>
      <c r="I27" s="168">
        <f t="shared" si="16"/>
        <v>14130368.420095745</v>
      </c>
      <c r="J27" s="169"/>
      <c r="K27" s="170">
        <f t="shared" si="6"/>
        <v>45.612830435371507</v>
      </c>
      <c r="L27" s="171">
        <f t="shared" si="14"/>
        <v>23.317035565130578</v>
      </c>
      <c r="M27" s="172">
        <f t="shared" si="18"/>
        <v>9.3105431047365865</v>
      </c>
      <c r="N27" s="173">
        <f t="shared" si="15"/>
        <v>22.295794870240933</v>
      </c>
    </row>
  </sheetData>
  <mergeCells count="6">
    <mergeCell ref="A2:A3"/>
    <mergeCell ref="B2:B3"/>
    <mergeCell ref="I2:I3"/>
    <mergeCell ref="K2:M2"/>
    <mergeCell ref="N2:N3"/>
    <mergeCell ref="D2:D3"/>
  </mergeCells>
  <pageMargins left="0.7" right="0.7" top="0.75" bottom="0.75" header="0.3" footer="0.3"/>
  <pageSetup paperSize="9" scale="5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7"/>
  <sheetViews>
    <sheetView tabSelected="1"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20.140625" style="115" customWidth="1"/>
    <col min="2" max="2" width="13.28515625" style="115" customWidth="1"/>
    <col min="3" max="3" width="3.7109375" style="115" customWidth="1"/>
    <col min="4" max="4" width="21.42578125" style="249" customWidth="1"/>
    <col min="5" max="5" width="12.140625" style="115" customWidth="1"/>
    <col min="6" max="6" width="17.7109375" style="115" customWidth="1"/>
    <col min="7" max="7" width="14.28515625" style="115" customWidth="1"/>
    <col min="8" max="8" width="13.5703125" style="115" customWidth="1"/>
    <col min="9" max="9" width="14.140625" style="115" customWidth="1"/>
    <col min="10" max="10" width="3.85546875" style="115" customWidth="1"/>
    <col min="11" max="14" width="10.28515625" style="115" customWidth="1"/>
    <col min="15" max="238" width="9.140625" style="115"/>
    <col min="239" max="239" width="20.140625" style="115" customWidth="1"/>
    <col min="240" max="240" width="13.28515625" style="115" customWidth="1"/>
    <col min="241" max="241" width="5" style="115" customWidth="1"/>
    <col min="242" max="242" width="14.42578125" style="115" customWidth="1"/>
    <col min="243" max="243" width="13.140625" style="115" customWidth="1"/>
    <col min="244" max="244" width="12" style="115" customWidth="1"/>
    <col min="245" max="245" width="13.5703125" style="115" customWidth="1"/>
    <col min="246" max="246" width="14.140625" style="115" customWidth="1"/>
    <col min="247" max="247" width="3.85546875" style="115" customWidth="1"/>
    <col min="248" max="249" width="9.140625" style="115"/>
    <col min="250" max="250" width="11.140625" style="115" customWidth="1"/>
    <col min="251" max="251" width="9.140625" style="115"/>
    <col min="252" max="252" width="5.85546875" style="115" customWidth="1"/>
    <col min="253" max="494" width="9.140625" style="115"/>
    <col min="495" max="495" width="20.140625" style="115" customWidth="1"/>
    <col min="496" max="496" width="13.28515625" style="115" customWidth="1"/>
    <col min="497" max="497" width="5" style="115" customWidth="1"/>
    <col min="498" max="498" width="14.42578125" style="115" customWidth="1"/>
    <col min="499" max="499" width="13.140625" style="115" customWidth="1"/>
    <col min="500" max="500" width="12" style="115" customWidth="1"/>
    <col min="501" max="501" width="13.5703125" style="115" customWidth="1"/>
    <col min="502" max="502" width="14.140625" style="115" customWidth="1"/>
    <col min="503" max="503" width="3.85546875" style="115" customWidth="1"/>
    <col min="504" max="505" width="9.140625" style="115"/>
    <col min="506" max="506" width="11.140625" style="115" customWidth="1"/>
    <col min="507" max="507" width="9.140625" style="115"/>
    <col min="508" max="508" width="5.85546875" style="115" customWidth="1"/>
    <col min="509" max="750" width="9.140625" style="115"/>
    <col min="751" max="751" width="20.140625" style="115" customWidth="1"/>
    <col min="752" max="752" width="13.28515625" style="115" customWidth="1"/>
    <col min="753" max="753" width="5" style="115" customWidth="1"/>
    <col min="754" max="754" width="14.42578125" style="115" customWidth="1"/>
    <col min="755" max="755" width="13.140625" style="115" customWidth="1"/>
    <col min="756" max="756" width="12" style="115" customWidth="1"/>
    <col min="757" max="757" width="13.5703125" style="115" customWidth="1"/>
    <col min="758" max="758" width="14.140625" style="115" customWidth="1"/>
    <col min="759" max="759" width="3.85546875" style="115" customWidth="1"/>
    <col min="760" max="761" width="9.140625" style="115"/>
    <col min="762" max="762" width="11.140625" style="115" customWidth="1"/>
    <col min="763" max="763" width="9.140625" style="115"/>
    <col min="764" max="764" width="5.85546875" style="115" customWidth="1"/>
    <col min="765" max="1006" width="9.140625" style="115"/>
    <col min="1007" max="1007" width="20.140625" style="115" customWidth="1"/>
    <col min="1008" max="1008" width="13.28515625" style="115" customWidth="1"/>
    <col min="1009" max="1009" width="5" style="115" customWidth="1"/>
    <col min="1010" max="1010" width="14.42578125" style="115" customWidth="1"/>
    <col min="1011" max="1011" width="13.140625" style="115" customWidth="1"/>
    <col min="1012" max="1012" width="12" style="115" customWidth="1"/>
    <col min="1013" max="1013" width="13.5703125" style="115" customWidth="1"/>
    <col min="1014" max="1014" width="14.140625" style="115" customWidth="1"/>
    <col min="1015" max="1015" width="3.85546875" style="115" customWidth="1"/>
    <col min="1016" max="1017" width="9.140625" style="115"/>
    <col min="1018" max="1018" width="11.140625" style="115" customWidth="1"/>
    <col min="1019" max="1019" width="9.140625" style="115"/>
    <col min="1020" max="1020" width="5.85546875" style="115" customWidth="1"/>
    <col min="1021" max="1262" width="9.140625" style="115"/>
    <col min="1263" max="1263" width="20.140625" style="115" customWidth="1"/>
    <col min="1264" max="1264" width="13.28515625" style="115" customWidth="1"/>
    <col min="1265" max="1265" width="5" style="115" customWidth="1"/>
    <col min="1266" max="1266" width="14.42578125" style="115" customWidth="1"/>
    <col min="1267" max="1267" width="13.140625" style="115" customWidth="1"/>
    <col min="1268" max="1268" width="12" style="115" customWidth="1"/>
    <col min="1269" max="1269" width="13.5703125" style="115" customWidth="1"/>
    <col min="1270" max="1270" width="14.140625" style="115" customWidth="1"/>
    <col min="1271" max="1271" width="3.85546875" style="115" customWidth="1"/>
    <col min="1272" max="1273" width="9.140625" style="115"/>
    <col min="1274" max="1274" width="11.140625" style="115" customWidth="1"/>
    <col min="1275" max="1275" width="9.140625" style="115"/>
    <col min="1276" max="1276" width="5.85546875" style="115" customWidth="1"/>
    <col min="1277" max="1518" width="9.140625" style="115"/>
    <col min="1519" max="1519" width="20.140625" style="115" customWidth="1"/>
    <col min="1520" max="1520" width="13.28515625" style="115" customWidth="1"/>
    <col min="1521" max="1521" width="5" style="115" customWidth="1"/>
    <col min="1522" max="1522" width="14.42578125" style="115" customWidth="1"/>
    <col min="1523" max="1523" width="13.140625" style="115" customWidth="1"/>
    <col min="1524" max="1524" width="12" style="115" customWidth="1"/>
    <col min="1525" max="1525" width="13.5703125" style="115" customWidth="1"/>
    <col min="1526" max="1526" width="14.140625" style="115" customWidth="1"/>
    <col min="1527" max="1527" width="3.85546875" style="115" customWidth="1"/>
    <col min="1528" max="1529" width="9.140625" style="115"/>
    <col min="1530" max="1530" width="11.140625" style="115" customWidth="1"/>
    <col min="1531" max="1531" width="9.140625" style="115"/>
    <col min="1532" max="1532" width="5.85546875" style="115" customWidth="1"/>
    <col min="1533" max="1774" width="9.140625" style="115"/>
    <col min="1775" max="1775" width="20.140625" style="115" customWidth="1"/>
    <col min="1776" max="1776" width="13.28515625" style="115" customWidth="1"/>
    <col min="1777" max="1777" width="5" style="115" customWidth="1"/>
    <col min="1778" max="1778" width="14.42578125" style="115" customWidth="1"/>
    <col min="1779" max="1779" width="13.140625" style="115" customWidth="1"/>
    <col min="1780" max="1780" width="12" style="115" customWidth="1"/>
    <col min="1781" max="1781" width="13.5703125" style="115" customWidth="1"/>
    <col min="1782" max="1782" width="14.140625" style="115" customWidth="1"/>
    <col min="1783" max="1783" width="3.85546875" style="115" customWidth="1"/>
    <col min="1784" max="1785" width="9.140625" style="115"/>
    <col min="1786" max="1786" width="11.140625" style="115" customWidth="1"/>
    <col min="1787" max="1787" width="9.140625" style="115"/>
    <col min="1788" max="1788" width="5.85546875" style="115" customWidth="1"/>
    <col min="1789" max="2030" width="9.140625" style="115"/>
    <col min="2031" max="2031" width="20.140625" style="115" customWidth="1"/>
    <col min="2032" max="2032" width="13.28515625" style="115" customWidth="1"/>
    <col min="2033" max="2033" width="5" style="115" customWidth="1"/>
    <col min="2034" max="2034" width="14.42578125" style="115" customWidth="1"/>
    <col min="2035" max="2035" width="13.140625" style="115" customWidth="1"/>
    <col min="2036" max="2036" width="12" style="115" customWidth="1"/>
    <col min="2037" max="2037" width="13.5703125" style="115" customWidth="1"/>
    <col min="2038" max="2038" width="14.140625" style="115" customWidth="1"/>
    <col min="2039" max="2039" width="3.85546875" style="115" customWidth="1"/>
    <col min="2040" max="2041" width="9.140625" style="115"/>
    <col min="2042" max="2042" width="11.140625" style="115" customWidth="1"/>
    <col min="2043" max="2043" width="9.140625" style="115"/>
    <col min="2044" max="2044" width="5.85546875" style="115" customWidth="1"/>
    <col min="2045" max="2286" width="9.140625" style="115"/>
    <col min="2287" max="2287" width="20.140625" style="115" customWidth="1"/>
    <col min="2288" max="2288" width="13.28515625" style="115" customWidth="1"/>
    <col min="2289" max="2289" width="5" style="115" customWidth="1"/>
    <col min="2290" max="2290" width="14.42578125" style="115" customWidth="1"/>
    <col min="2291" max="2291" width="13.140625" style="115" customWidth="1"/>
    <col min="2292" max="2292" width="12" style="115" customWidth="1"/>
    <col min="2293" max="2293" width="13.5703125" style="115" customWidth="1"/>
    <col min="2294" max="2294" width="14.140625" style="115" customWidth="1"/>
    <col min="2295" max="2295" width="3.85546875" style="115" customWidth="1"/>
    <col min="2296" max="2297" width="9.140625" style="115"/>
    <col min="2298" max="2298" width="11.140625" style="115" customWidth="1"/>
    <col min="2299" max="2299" width="9.140625" style="115"/>
    <col min="2300" max="2300" width="5.85546875" style="115" customWidth="1"/>
    <col min="2301" max="2542" width="9.140625" style="115"/>
    <col min="2543" max="2543" width="20.140625" style="115" customWidth="1"/>
    <col min="2544" max="2544" width="13.28515625" style="115" customWidth="1"/>
    <col min="2545" max="2545" width="5" style="115" customWidth="1"/>
    <col min="2546" max="2546" width="14.42578125" style="115" customWidth="1"/>
    <col min="2547" max="2547" width="13.140625" style="115" customWidth="1"/>
    <col min="2548" max="2548" width="12" style="115" customWidth="1"/>
    <col min="2549" max="2549" width="13.5703125" style="115" customWidth="1"/>
    <col min="2550" max="2550" width="14.140625" style="115" customWidth="1"/>
    <col min="2551" max="2551" width="3.85546875" style="115" customWidth="1"/>
    <col min="2552" max="2553" width="9.140625" style="115"/>
    <col min="2554" max="2554" width="11.140625" style="115" customWidth="1"/>
    <col min="2555" max="2555" width="9.140625" style="115"/>
    <col min="2556" max="2556" width="5.85546875" style="115" customWidth="1"/>
    <col min="2557" max="2798" width="9.140625" style="115"/>
    <col min="2799" max="2799" width="20.140625" style="115" customWidth="1"/>
    <col min="2800" max="2800" width="13.28515625" style="115" customWidth="1"/>
    <col min="2801" max="2801" width="5" style="115" customWidth="1"/>
    <col min="2802" max="2802" width="14.42578125" style="115" customWidth="1"/>
    <col min="2803" max="2803" width="13.140625" style="115" customWidth="1"/>
    <col min="2804" max="2804" width="12" style="115" customWidth="1"/>
    <col min="2805" max="2805" width="13.5703125" style="115" customWidth="1"/>
    <col min="2806" max="2806" width="14.140625" style="115" customWidth="1"/>
    <col min="2807" max="2807" width="3.85546875" style="115" customWidth="1"/>
    <col min="2808" max="2809" width="9.140625" style="115"/>
    <col min="2810" max="2810" width="11.140625" style="115" customWidth="1"/>
    <col min="2811" max="2811" width="9.140625" style="115"/>
    <col min="2812" max="2812" width="5.85546875" style="115" customWidth="1"/>
    <col min="2813" max="3054" width="9.140625" style="115"/>
    <col min="3055" max="3055" width="20.140625" style="115" customWidth="1"/>
    <col min="3056" max="3056" width="13.28515625" style="115" customWidth="1"/>
    <col min="3057" max="3057" width="5" style="115" customWidth="1"/>
    <col min="3058" max="3058" width="14.42578125" style="115" customWidth="1"/>
    <col min="3059" max="3059" width="13.140625" style="115" customWidth="1"/>
    <col min="3060" max="3060" width="12" style="115" customWidth="1"/>
    <col min="3061" max="3061" width="13.5703125" style="115" customWidth="1"/>
    <col min="3062" max="3062" width="14.140625" style="115" customWidth="1"/>
    <col min="3063" max="3063" width="3.85546875" style="115" customWidth="1"/>
    <col min="3064" max="3065" width="9.140625" style="115"/>
    <col min="3066" max="3066" width="11.140625" style="115" customWidth="1"/>
    <col min="3067" max="3067" width="9.140625" style="115"/>
    <col min="3068" max="3068" width="5.85546875" style="115" customWidth="1"/>
    <col min="3069" max="3310" width="9.140625" style="115"/>
    <col min="3311" max="3311" width="20.140625" style="115" customWidth="1"/>
    <col min="3312" max="3312" width="13.28515625" style="115" customWidth="1"/>
    <col min="3313" max="3313" width="5" style="115" customWidth="1"/>
    <col min="3314" max="3314" width="14.42578125" style="115" customWidth="1"/>
    <col min="3315" max="3315" width="13.140625" style="115" customWidth="1"/>
    <col min="3316" max="3316" width="12" style="115" customWidth="1"/>
    <col min="3317" max="3317" width="13.5703125" style="115" customWidth="1"/>
    <col min="3318" max="3318" width="14.140625" style="115" customWidth="1"/>
    <col min="3319" max="3319" width="3.85546875" style="115" customWidth="1"/>
    <col min="3320" max="3321" width="9.140625" style="115"/>
    <col min="3322" max="3322" width="11.140625" style="115" customWidth="1"/>
    <col min="3323" max="3323" width="9.140625" style="115"/>
    <col min="3324" max="3324" width="5.85546875" style="115" customWidth="1"/>
    <col min="3325" max="3566" width="9.140625" style="115"/>
    <col min="3567" max="3567" width="20.140625" style="115" customWidth="1"/>
    <col min="3568" max="3568" width="13.28515625" style="115" customWidth="1"/>
    <col min="3569" max="3569" width="5" style="115" customWidth="1"/>
    <col min="3570" max="3570" width="14.42578125" style="115" customWidth="1"/>
    <col min="3571" max="3571" width="13.140625" style="115" customWidth="1"/>
    <col min="3572" max="3572" width="12" style="115" customWidth="1"/>
    <col min="3573" max="3573" width="13.5703125" style="115" customWidth="1"/>
    <col min="3574" max="3574" width="14.140625" style="115" customWidth="1"/>
    <col min="3575" max="3575" width="3.85546875" style="115" customWidth="1"/>
    <col min="3576" max="3577" width="9.140625" style="115"/>
    <col min="3578" max="3578" width="11.140625" style="115" customWidth="1"/>
    <col min="3579" max="3579" width="9.140625" style="115"/>
    <col min="3580" max="3580" width="5.85546875" style="115" customWidth="1"/>
    <col min="3581" max="3822" width="9.140625" style="115"/>
    <col min="3823" max="3823" width="20.140625" style="115" customWidth="1"/>
    <col min="3824" max="3824" width="13.28515625" style="115" customWidth="1"/>
    <col min="3825" max="3825" width="5" style="115" customWidth="1"/>
    <col min="3826" max="3826" width="14.42578125" style="115" customWidth="1"/>
    <col min="3827" max="3827" width="13.140625" style="115" customWidth="1"/>
    <col min="3828" max="3828" width="12" style="115" customWidth="1"/>
    <col min="3829" max="3829" width="13.5703125" style="115" customWidth="1"/>
    <col min="3830" max="3830" width="14.140625" style="115" customWidth="1"/>
    <col min="3831" max="3831" width="3.85546875" style="115" customWidth="1"/>
    <col min="3832" max="3833" width="9.140625" style="115"/>
    <col min="3834" max="3834" width="11.140625" style="115" customWidth="1"/>
    <col min="3835" max="3835" width="9.140625" style="115"/>
    <col min="3836" max="3836" width="5.85546875" style="115" customWidth="1"/>
    <col min="3837" max="4078" width="9.140625" style="115"/>
    <col min="4079" max="4079" width="20.140625" style="115" customWidth="1"/>
    <col min="4080" max="4080" width="13.28515625" style="115" customWidth="1"/>
    <col min="4081" max="4081" width="5" style="115" customWidth="1"/>
    <col min="4082" max="4082" width="14.42578125" style="115" customWidth="1"/>
    <col min="4083" max="4083" width="13.140625" style="115" customWidth="1"/>
    <col min="4084" max="4084" width="12" style="115" customWidth="1"/>
    <col min="4085" max="4085" width="13.5703125" style="115" customWidth="1"/>
    <col min="4086" max="4086" width="14.140625" style="115" customWidth="1"/>
    <col min="4087" max="4087" width="3.85546875" style="115" customWidth="1"/>
    <col min="4088" max="4089" width="9.140625" style="115"/>
    <col min="4090" max="4090" width="11.140625" style="115" customWidth="1"/>
    <col min="4091" max="4091" width="9.140625" style="115"/>
    <col min="4092" max="4092" width="5.85546875" style="115" customWidth="1"/>
    <col min="4093" max="4334" width="9.140625" style="115"/>
    <col min="4335" max="4335" width="20.140625" style="115" customWidth="1"/>
    <col min="4336" max="4336" width="13.28515625" style="115" customWidth="1"/>
    <col min="4337" max="4337" width="5" style="115" customWidth="1"/>
    <col min="4338" max="4338" width="14.42578125" style="115" customWidth="1"/>
    <col min="4339" max="4339" width="13.140625" style="115" customWidth="1"/>
    <col min="4340" max="4340" width="12" style="115" customWidth="1"/>
    <col min="4341" max="4341" width="13.5703125" style="115" customWidth="1"/>
    <col min="4342" max="4342" width="14.140625" style="115" customWidth="1"/>
    <col min="4343" max="4343" width="3.85546875" style="115" customWidth="1"/>
    <col min="4344" max="4345" width="9.140625" style="115"/>
    <col min="4346" max="4346" width="11.140625" style="115" customWidth="1"/>
    <col min="4347" max="4347" width="9.140625" style="115"/>
    <col min="4348" max="4348" width="5.85546875" style="115" customWidth="1"/>
    <col min="4349" max="4590" width="9.140625" style="115"/>
    <col min="4591" max="4591" width="20.140625" style="115" customWidth="1"/>
    <col min="4592" max="4592" width="13.28515625" style="115" customWidth="1"/>
    <col min="4593" max="4593" width="5" style="115" customWidth="1"/>
    <col min="4594" max="4594" width="14.42578125" style="115" customWidth="1"/>
    <col min="4595" max="4595" width="13.140625" style="115" customWidth="1"/>
    <col min="4596" max="4596" width="12" style="115" customWidth="1"/>
    <col min="4597" max="4597" width="13.5703125" style="115" customWidth="1"/>
    <col min="4598" max="4598" width="14.140625" style="115" customWidth="1"/>
    <col min="4599" max="4599" width="3.85546875" style="115" customWidth="1"/>
    <col min="4600" max="4601" width="9.140625" style="115"/>
    <col min="4602" max="4602" width="11.140625" style="115" customWidth="1"/>
    <col min="4603" max="4603" width="9.140625" style="115"/>
    <col min="4604" max="4604" width="5.85546875" style="115" customWidth="1"/>
    <col min="4605" max="4846" width="9.140625" style="115"/>
    <col min="4847" max="4847" width="20.140625" style="115" customWidth="1"/>
    <col min="4848" max="4848" width="13.28515625" style="115" customWidth="1"/>
    <col min="4849" max="4849" width="5" style="115" customWidth="1"/>
    <col min="4850" max="4850" width="14.42578125" style="115" customWidth="1"/>
    <col min="4851" max="4851" width="13.140625" style="115" customWidth="1"/>
    <col min="4852" max="4852" width="12" style="115" customWidth="1"/>
    <col min="4853" max="4853" width="13.5703125" style="115" customWidth="1"/>
    <col min="4854" max="4854" width="14.140625" style="115" customWidth="1"/>
    <col min="4855" max="4855" width="3.85546875" style="115" customWidth="1"/>
    <col min="4856" max="4857" width="9.140625" style="115"/>
    <col min="4858" max="4858" width="11.140625" style="115" customWidth="1"/>
    <col min="4859" max="4859" width="9.140625" style="115"/>
    <col min="4860" max="4860" width="5.85546875" style="115" customWidth="1"/>
    <col min="4861" max="5102" width="9.140625" style="115"/>
    <col min="5103" max="5103" width="20.140625" style="115" customWidth="1"/>
    <col min="5104" max="5104" width="13.28515625" style="115" customWidth="1"/>
    <col min="5105" max="5105" width="5" style="115" customWidth="1"/>
    <col min="5106" max="5106" width="14.42578125" style="115" customWidth="1"/>
    <col min="5107" max="5107" width="13.140625" style="115" customWidth="1"/>
    <col min="5108" max="5108" width="12" style="115" customWidth="1"/>
    <col min="5109" max="5109" width="13.5703125" style="115" customWidth="1"/>
    <col min="5110" max="5110" width="14.140625" style="115" customWidth="1"/>
    <col min="5111" max="5111" width="3.85546875" style="115" customWidth="1"/>
    <col min="5112" max="5113" width="9.140625" style="115"/>
    <col min="5114" max="5114" width="11.140625" style="115" customWidth="1"/>
    <col min="5115" max="5115" width="9.140625" style="115"/>
    <col min="5116" max="5116" width="5.85546875" style="115" customWidth="1"/>
    <col min="5117" max="5358" width="9.140625" style="115"/>
    <col min="5359" max="5359" width="20.140625" style="115" customWidth="1"/>
    <col min="5360" max="5360" width="13.28515625" style="115" customWidth="1"/>
    <col min="5361" max="5361" width="5" style="115" customWidth="1"/>
    <col min="5362" max="5362" width="14.42578125" style="115" customWidth="1"/>
    <col min="5363" max="5363" width="13.140625" style="115" customWidth="1"/>
    <col min="5364" max="5364" width="12" style="115" customWidth="1"/>
    <col min="5365" max="5365" width="13.5703125" style="115" customWidth="1"/>
    <col min="5366" max="5366" width="14.140625" style="115" customWidth="1"/>
    <col min="5367" max="5367" width="3.85546875" style="115" customWidth="1"/>
    <col min="5368" max="5369" width="9.140625" style="115"/>
    <col min="5370" max="5370" width="11.140625" style="115" customWidth="1"/>
    <col min="5371" max="5371" width="9.140625" style="115"/>
    <col min="5372" max="5372" width="5.85546875" style="115" customWidth="1"/>
    <col min="5373" max="5614" width="9.140625" style="115"/>
    <col min="5615" max="5615" width="20.140625" style="115" customWidth="1"/>
    <col min="5616" max="5616" width="13.28515625" style="115" customWidth="1"/>
    <col min="5617" max="5617" width="5" style="115" customWidth="1"/>
    <col min="5618" max="5618" width="14.42578125" style="115" customWidth="1"/>
    <col min="5619" max="5619" width="13.140625" style="115" customWidth="1"/>
    <col min="5620" max="5620" width="12" style="115" customWidth="1"/>
    <col min="5621" max="5621" width="13.5703125" style="115" customWidth="1"/>
    <col min="5622" max="5622" width="14.140625" style="115" customWidth="1"/>
    <col min="5623" max="5623" width="3.85546875" style="115" customWidth="1"/>
    <col min="5624" max="5625" width="9.140625" style="115"/>
    <col min="5626" max="5626" width="11.140625" style="115" customWidth="1"/>
    <col min="5627" max="5627" width="9.140625" style="115"/>
    <col min="5628" max="5628" width="5.85546875" style="115" customWidth="1"/>
    <col min="5629" max="5870" width="9.140625" style="115"/>
    <col min="5871" max="5871" width="20.140625" style="115" customWidth="1"/>
    <col min="5872" max="5872" width="13.28515625" style="115" customWidth="1"/>
    <col min="5873" max="5873" width="5" style="115" customWidth="1"/>
    <col min="5874" max="5874" width="14.42578125" style="115" customWidth="1"/>
    <col min="5875" max="5875" width="13.140625" style="115" customWidth="1"/>
    <col min="5876" max="5876" width="12" style="115" customWidth="1"/>
    <col min="5877" max="5877" width="13.5703125" style="115" customWidth="1"/>
    <col min="5878" max="5878" width="14.140625" style="115" customWidth="1"/>
    <col min="5879" max="5879" width="3.85546875" style="115" customWidth="1"/>
    <col min="5880" max="5881" width="9.140625" style="115"/>
    <col min="5882" max="5882" width="11.140625" style="115" customWidth="1"/>
    <col min="5883" max="5883" width="9.140625" style="115"/>
    <col min="5884" max="5884" width="5.85546875" style="115" customWidth="1"/>
    <col min="5885" max="6126" width="9.140625" style="115"/>
    <col min="6127" max="6127" width="20.140625" style="115" customWidth="1"/>
    <col min="6128" max="6128" width="13.28515625" style="115" customWidth="1"/>
    <col min="6129" max="6129" width="5" style="115" customWidth="1"/>
    <col min="6130" max="6130" width="14.42578125" style="115" customWidth="1"/>
    <col min="6131" max="6131" width="13.140625" style="115" customWidth="1"/>
    <col min="6132" max="6132" width="12" style="115" customWidth="1"/>
    <col min="6133" max="6133" width="13.5703125" style="115" customWidth="1"/>
    <col min="6134" max="6134" width="14.140625" style="115" customWidth="1"/>
    <col min="6135" max="6135" width="3.85546875" style="115" customWidth="1"/>
    <col min="6136" max="6137" width="9.140625" style="115"/>
    <col min="6138" max="6138" width="11.140625" style="115" customWidth="1"/>
    <col min="6139" max="6139" width="9.140625" style="115"/>
    <col min="6140" max="6140" width="5.85546875" style="115" customWidth="1"/>
    <col min="6141" max="6382" width="9.140625" style="115"/>
    <col min="6383" max="6383" width="20.140625" style="115" customWidth="1"/>
    <col min="6384" max="6384" width="13.28515625" style="115" customWidth="1"/>
    <col min="6385" max="6385" width="5" style="115" customWidth="1"/>
    <col min="6386" max="6386" width="14.42578125" style="115" customWidth="1"/>
    <col min="6387" max="6387" width="13.140625" style="115" customWidth="1"/>
    <col min="6388" max="6388" width="12" style="115" customWidth="1"/>
    <col min="6389" max="6389" width="13.5703125" style="115" customWidth="1"/>
    <col min="6390" max="6390" width="14.140625" style="115" customWidth="1"/>
    <col min="6391" max="6391" width="3.85546875" style="115" customWidth="1"/>
    <col min="6392" max="6393" width="9.140625" style="115"/>
    <col min="6394" max="6394" width="11.140625" style="115" customWidth="1"/>
    <col min="6395" max="6395" width="9.140625" style="115"/>
    <col min="6396" max="6396" width="5.85546875" style="115" customWidth="1"/>
    <col min="6397" max="6638" width="9.140625" style="115"/>
    <col min="6639" max="6639" width="20.140625" style="115" customWidth="1"/>
    <col min="6640" max="6640" width="13.28515625" style="115" customWidth="1"/>
    <col min="6641" max="6641" width="5" style="115" customWidth="1"/>
    <col min="6642" max="6642" width="14.42578125" style="115" customWidth="1"/>
    <col min="6643" max="6643" width="13.140625" style="115" customWidth="1"/>
    <col min="6644" max="6644" width="12" style="115" customWidth="1"/>
    <col min="6645" max="6645" width="13.5703125" style="115" customWidth="1"/>
    <col min="6646" max="6646" width="14.140625" style="115" customWidth="1"/>
    <col min="6647" max="6647" width="3.85546875" style="115" customWidth="1"/>
    <col min="6648" max="6649" width="9.140625" style="115"/>
    <col min="6650" max="6650" width="11.140625" style="115" customWidth="1"/>
    <col min="6651" max="6651" width="9.140625" style="115"/>
    <col min="6652" max="6652" width="5.85546875" style="115" customWidth="1"/>
    <col min="6653" max="6894" width="9.140625" style="115"/>
    <col min="6895" max="6895" width="20.140625" style="115" customWidth="1"/>
    <col min="6896" max="6896" width="13.28515625" style="115" customWidth="1"/>
    <col min="6897" max="6897" width="5" style="115" customWidth="1"/>
    <col min="6898" max="6898" width="14.42578125" style="115" customWidth="1"/>
    <col min="6899" max="6899" width="13.140625" style="115" customWidth="1"/>
    <col min="6900" max="6900" width="12" style="115" customWidth="1"/>
    <col min="6901" max="6901" width="13.5703125" style="115" customWidth="1"/>
    <col min="6902" max="6902" width="14.140625" style="115" customWidth="1"/>
    <col min="6903" max="6903" width="3.85546875" style="115" customWidth="1"/>
    <col min="6904" max="6905" width="9.140625" style="115"/>
    <col min="6906" max="6906" width="11.140625" style="115" customWidth="1"/>
    <col min="6907" max="6907" width="9.140625" style="115"/>
    <col min="6908" max="6908" width="5.85546875" style="115" customWidth="1"/>
    <col min="6909" max="7150" width="9.140625" style="115"/>
    <col min="7151" max="7151" width="20.140625" style="115" customWidth="1"/>
    <col min="7152" max="7152" width="13.28515625" style="115" customWidth="1"/>
    <col min="7153" max="7153" width="5" style="115" customWidth="1"/>
    <col min="7154" max="7154" width="14.42578125" style="115" customWidth="1"/>
    <col min="7155" max="7155" width="13.140625" style="115" customWidth="1"/>
    <col min="7156" max="7156" width="12" style="115" customWidth="1"/>
    <col min="7157" max="7157" width="13.5703125" style="115" customWidth="1"/>
    <col min="7158" max="7158" width="14.140625" style="115" customWidth="1"/>
    <col min="7159" max="7159" width="3.85546875" style="115" customWidth="1"/>
    <col min="7160" max="7161" width="9.140625" style="115"/>
    <col min="7162" max="7162" width="11.140625" style="115" customWidth="1"/>
    <col min="7163" max="7163" width="9.140625" style="115"/>
    <col min="7164" max="7164" width="5.85546875" style="115" customWidth="1"/>
    <col min="7165" max="7406" width="9.140625" style="115"/>
    <col min="7407" max="7407" width="20.140625" style="115" customWidth="1"/>
    <col min="7408" max="7408" width="13.28515625" style="115" customWidth="1"/>
    <col min="7409" max="7409" width="5" style="115" customWidth="1"/>
    <col min="7410" max="7410" width="14.42578125" style="115" customWidth="1"/>
    <col min="7411" max="7411" width="13.140625" style="115" customWidth="1"/>
    <col min="7412" max="7412" width="12" style="115" customWidth="1"/>
    <col min="7413" max="7413" width="13.5703125" style="115" customWidth="1"/>
    <col min="7414" max="7414" width="14.140625" style="115" customWidth="1"/>
    <col min="7415" max="7415" width="3.85546875" style="115" customWidth="1"/>
    <col min="7416" max="7417" width="9.140625" style="115"/>
    <col min="7418" max="7418" width="11.140625" style="115" customWidth="1"/>
    <col min="7419" max="7419" width="9.140625" style="115"/>
    <col min="7420" max="7420" width="5.85546875" style="115" customWidth="1"/>
    <col min="7421" max="7662" width="9.140625" style="115"/>
    <col min="7663" max="7663" width="20.140625" style="115" customWidth="1"/>
    <col min="7664" max="7664" width="13.28515625" style="115" customWidth="1"/>
    <col min="7665" max="7665" width="5" style="115" customWidth="1"/>
    <col min="7666" max="7666" width="14.42578125" style="115" customWidth="1"/>
    <col min="7667" max="7667" width="13.140625" style="115" customWidth="1"/>
    <col min="7668" max="7668" width="12" style="115" customWidth="1"/>
    <col min="7669" max="7669" width="13.5703125" style="115" customWidth="1"/>
    <col min="7670" max="7670" width="14.140625" style="115" customWidth="1"/>
    <col min="7671" max="7671" width="3.85546875" style="115" customWidth="1"/>
    <col min="7672" max="7673" width="9.140625" style="115"/>
    <col min="7674" max="7674" width="11.140625" style="115" customWidth="1"/>
    <col min="7675" max="7675" width="9.140625" style="115"/>
    <col min="7676" max="7676" width="5.85546875" style="115" customWidth="1"/>
    <col min="7677" max="7918" width="9.140625" style="115"/>
    <col min="7919" max="7919" width="20.140625" style="115" customWidth="1"/>
    <col min="7920" max="7920" width="13.28515625" style="115" customWidth="1"/>
    <col min="7921" max="7921" width="5" style="115" customWidth="1"/>
    <col min="7922" max="7922" width="14.42578125" style="115" customWidth="1"/>
    <col min="7923" max="7923" width="13.140625" style="115" customWidth="1"/>
    <col min="7924" max="7924" width="12" style="115" customWidth="1"/>
    <col min="7925" max="7925" width="13.5703125" style="115" customWidth="1"/>
    <col min="7926" max="7926" width="14.140625" style="115" customWidth="1"/>
    <col min="7927" max="7927" width="3.85546875" style="115" customWidth="1"/>
    <col min="7928" max="7929" width="9.140625" style="115"/>
    <col min="7930" max="7930" width="11.140625" style="115" customWidth="1"/>
    <col min="7931" max="7931" width="9.140625" style="115"/>
    <col min="7932" max="7932" width="5.85546875" style="115" customWidth="1"/>
    <col min="7933" max="8174" width="9.140625" style="115"/>
    <col min="8175" max="8175" width="20.140625" style="115" customWidth="1"/>
    <col min="8176" max="8176" width="13.28515625" style="115" customWidth="1"/>
    <col min="8177" max="8177" width="5" style="115" customWidth="1"/>
    <col min="8178" max="8178" width="14.42578125" style="115" customWidth="1"/>
    <col min="8179" max="8179" width="13.140625" style="115" customWidth="1"/>
    <col min="8180" max="8180" width="12" style="115" customWidth="1"/>
    <col min="8181" max="8181" width="13.5703125" style="115" customWidth="1"/>
    <col min="8182" max="8182" width="14.140625" style="115" customWidth="1"/>
    <col min="8183" max="8183" width="3.85546875" style="115" customWidth="1"/>
    <col min="8184" max="8185" width="9.140625" style="115"/>
    <col min="8186" max="8186" width="11.140625" style="115" customWidth="1"/>
    <col min="8187" max="8187" width="9.140625" style="115"/>
    <col min="8188" max="8188" width="5.85546875" style="115" customWidth="1"/>
    <col min="8189" max="8430" width="9.140625" style="115"/>
    <col min="8431" max="8431" width="20.140625" style="115" customWidth="1"/>
    <col min="8432" max="8432" width="13.28515625" style="115" customWidth="1"/>
    <col min="8433" max="8433" width="5" style="115" customWidth="1"/>
    <col min="8434" max="8434" width="14.42578125" style="115" customWidth="1"/>
    <col min="8435" max="8435" width="13.140625" style="115" customWidth="1"/>
    <col min="8436" max="8436" width="12" style="115" customWidth="1"/>
    <col min="8437" max="8437" width="13.5703125" style="115" customWidth="1"/>
    <col min="8438" max="8438" width="14.140625" style="115" customWidth="1"/>
    <col min="8439" max="8439" width="3.85546875" style="115" customWidth="1"/>
    <col min="8440" max="8441" width="9.140625" style="115"/>
    <col min="8442" max="8442" width="11.140625" style="115" customWidth="1"/>
    <col min="8443" max="8443" width="9.140625" style="115"/>
    <col min="8444" max="8444" width="5.85546875" style="115" customWidth="1"/>
    <col min="8445" max="8686" width="9.140625" style="115"/>
    <col min="8687" max="8687" width="20.140625" style="115" customWidth="1"/>
    <col min="8688" max="8688" width="13.28515625" style="115" customWidth="1"/>
    <col min="8689" max="8689" width="5" style="115" customWidth="1"/>
    <col min="8690" max="8690" width="14.42578125" style="115" customWidth="1"/>
    <col min="8691" max="8691" width="13.140625" style="115" customWidth="1"/>
    <col min="8692" max="8692" width="12" style="115" customWidth="1"/>
    <col min="8693" max="8693" width="13.5703125" style="115" customWidth="1"/>
    <col min="8694" max="8694" width="14.140625" style="115" customWidth="1"/>
    <col min="8695" max="8695" width="3.85546875" style="115" customWidth="1"/>
    <col min="8696" max="8697" width="9.140625" style="115"/>
    <col min="8698" max="8698" width="11.140625" style="115" customWidth="1"/>
    <col min="8699" max="8699" width="9.140625" style="115"/>
    <col min="8700" max="8700" width="5.85546875" style="115" customWidth="1"/>
    <col min="8701" max="8942" width="9.140625" style="115"/>
    <col min="8943" max="8943" width="20.140625" style="115" customWidth="1"/>
    <col min="8944" max="8944" width="13.28515625" style="115" customWidth="1"/>
    <col min="8945" max="8945" width="5" style="115" customWidth="1"/>
    <col min="8946" max="8946" width="14.42578125" style="115" customWidth="1"/>
    <col min="8947" max="8947" width="13.140625" style="115" customWidth="1"/>
    <col min="8948" max="8948" width="12" style="115" customWidth="1"/>
    <col min="8949" max="8949" width="13.5703125" style="115" customWidth="1"/>
    <col min="8950" max="8950" width="14.140625" style="115" customWidth="1"/>
    <col min="8951" max="8951" width="3.85546875" style="115" customWidth="1"/>
    <col min="8952" max="8953" width="9.140625" style="115"/>
    <col min="8954" max="8954" width="11.140625" style="115" customWidth="1"/>
    <col min="8955" max="8955" width="9.140625" style="115"/>
    <col min="8956" max="8956" width="5.85546875" style="115" customWidth="1"/>
    <col min="8957" max="9198" width="9.140625" style="115"/>
    <col min="9199" max="9199" width="20.140625" style="115" customWidth="1"/>
    <col min="9200" max="9200" width="13.28515625" style="115" customWidth="1"/>
    <col min="9201" max="9201" width="5" style="115" customWidth="1"/>
    <col min="9202" max="9202" width="14.42578125" style="115" customWidth="1"/>
    <col min="9203" max="9203" width="13.140625" style="115" customWidth="1"/>
    <col min="9204" max="9204" width="12" style="115" customWidth="1"/>
    <col min="9205" max="9205" width="13.5703125" style="115" customWidth="1"/>
    <col min="9206" max="9206" width="14.140625" style="115" customWidth="1"/>
    <col min="9207" max="9207" width="3.85546875" style="115" customWidth="1"/>
    <col min="9208" max="9209" width="9.140625" style="115"/>
    <col min="9210" max="9210" width="11.140625" style="115" customWidth="1"/>
    <col min="9211" max="9211" width="9.140625" style="115"/>
    <col min="9212" max="9212" width="5.85546875" style="115" customWidth="1"/>
    <col min="9213" max="9454" width="9.140625" style="115"/>
    <col min="9455" max="9455" width="20.140625" style="115" customWidth="1"/>
    <col min="9456" max="9456" width="13.28515625" style="115" customWidth="1"/>
    <col min="9457" max="9457" width="5" style="115" customWidth="1"/>
    <col min="9458" max="9458" width="14.42578125" style="115" customWidth="1"/>
    <col min="9459" max="9459" width="13.140625" style="115" customWidth="1"/>
    <col min="9460" max="9460" width="12" style="115" customWidth="1"/>
    <col min="9461" max="9461" width="13.5703125" style="115" customWidth="1"/>
    <col min="9462" max="9462" width="14.140625" style="115" customWidth="1"/>
    <col min="9463" max="9463" width="3.85546875" style="115" customWidth="1"/>
    <col min="9464" max="9465" width="9.140625" style="115"/>
    <col min="9466" max="9466" width="11.140625" style="115" customWidth="1"/>
    <col min="9467" max="9467" width="9.140625" style="115"/>
    <col min="9468" max="9468" width="5.85546875" style="115" customWidth="1"/>
    <col min="9469" max="9710" width="9.140625" style="115"/>
    <col min="9711" max="9711" width="20.140625" style="115" customWidth="1"/>
    <col min="9712" max="9712" width="13.28515625" style="115" customWidth="1"/>
    <col min="9713" max="9713" width="5" style="115" customWidth="1"/>
    <col min="9714" max="9714" width="14.42578125" style="115" customWidth="1"/>
    <col min="9715" max="9715" width="13.140625" style="115" customWidth="1"/>
    <col min="9716" max="9716" width="12" style="115" customWidth="1"/>
    <col min="9717" max="9717" width="13.5703125" style="115" customWidth="1"/>
    <col min="9718" max="9718" width="14.140625" style="115" customWidth="1"/>
    <col min="9719" max="9719" width="3.85546875" style="115" customWidth="1"/>
    <col min="9720" max="9721" width="9.140625" style="115"/>
    <col min="9722" max="9722" width="11.140625" style="115" customWidth="1"/>
    <col min="9723" max="9723" width="9.140625" style="115"/>
    <col min="9724" max="9724" width="5.85546875" style="115" customWidth="1"/>
    <col min="9725" max="9966" width="9.140625" style="115"/>
    <col min="9967" max="9967" width="20.140625" style="115" customWidth="1"/>
    <col min="9968" max="9968" width="13.28515625" style="115" customWidth="1"/>
    <col min="9969" max="9969" width="5" style="115" customWidth="1"/>
    <col min="9970" max="9970" width="14.42578125" style="115" customWidth="1"/>
    <col min="9971" max="9971" width="13.140625" style="115" customWidth="1"/>
    <col min="9972" max="9972" width="12" style="115" customWidth="1"/>
    <col min="9973" max="9973" width="13.5703125" style="115" customWidth="1"/>
    <col min="9974" max="9974" width="14.140625" style="115" customWidth="1"/>
    <col min="9975" max="9975" width="3.85546875" style="115" customWidth="1"/>
    <col min="9976" max="9977" width="9.140625" style="115"/>
    <col min="9978" max="9978" width="11.140625" style="115" customWidth="1"/>
    <col min="9979" max="9979" width="9.140625" style="115"/>
    <col min="9980" max="9980" width="5.85546875" style="115" customWidth="1"/>
    <col min="9981" max="10222" width="9.140625" style="115"/>
    <col min="10223" max="10223" width="20.140625" style="115" customWidth="1"/>
    <col min="10224" max="10224" width="13.28515625" style="115" customWidth="1"/>
    <col min="10225" max="10225" width="5" style="115" customWidth="1"/>
    <col min="10226" max="10226" width="14.42578125" style="115" customWidth="1"/>
    <col min="10227" max="10227" width="13.140625" style="115" customWidth="1"/>
    <col min="10228" max="10228" width="12" style="115" customWidth="1"/>
    <col min="10229" max="10229" width="13.5703125" style="115" customWidth="1"/>
    <col min="10230" max="10230" width="14.140625" style="115" customWidth="1"/>
    <col min="10231" max="10231" width="3.85546875" style="115" customWidth="1"/>
    <col min="10232" max="10233" width="9.140625" style="115"/>
    <col min="10234" max="10234" width="11.140625" style="115" customWidth="1"/>
    <col min="10235" max="10235" width="9.140625" style="115"/>
    <col min="10236" max="10236" width="5.85546875" style="115" customWidth="1"/>
    <col min="10237" max="10478" width="9.140625" style="115"/>
    <col min="10479" max="10479" width="20.140625" style="115" customWidth="1"/>
    <col min="10480" max="10480" width="13.28515625" style="115" customWidth="1"/>
    <col min="10481" max="10481" width="5" style="115" customWidth="1"/>
    <col min="10482" max="10482" width="14.42578125" style="115" customWidth="1"/>
    <col min="10483" max="10483" width="13.140625" style="115" customWidth="1"/>
    <col min="10484" max="10484" width="12" style="115" customWidth="1"/>
    <col min="10485" max="10485" width="13.5703125" style="115" customWidth="1"/>
    <col min="10486" max="10486" width="14.140625" style="115" customWidth="1"/>
    <col min="10487" max="10487" width="3.85546875" style="115" customWidth="1"/>
    <col min="10488" max="10489" width="9.140625" style="115"/>
    <col min="10490" max="10490" width="11.140625" style="115" customWidth="1"/>
    <col min="10491" max="10491" width="9.140625" style="115"/>
    <col min="10492" max="10492" width="5.85546875" style="115" customWidth="1"/>
    <col min="10493" max="10734" width="9.140625" style="115"/>
    <col min="10735" max="10735" width="20.140625" style="115" customWidth="1"/>
    <col min="10736" max="10736" width="13.28515625" style="115" customWidth="1"/>
    <col min="10737" max="10737" width="5" style="115" customWidth="1"/>
    <col min="10738" max="10738" width="14.42578125" style="115" customWidth="1"/>
    <col min="10739" max="10739" width="13.140625" style="115" customWidth="1"/>
    <col min="10740" max="10740" width="12" style="115" customWidth="1"/>
    <col min="10741" max="10741" width="13.5703125" style="115" customWidth="1"/>
    <col min="10742" max="10742" width="14.140625" style="115" customWidth="1"/>
    <col min="10743" max="10743" width="3.85546875" style="115" customWidth="1"/>
    <col min="10744" max="10745" width="9.140625" style="115"/>
    <col min="10746" max="10746" width="11.140625" style="115" customWidth="1"/>
    <col min="10747" max="10747" width="9.140625" style="115"/>
    <col min="10748" max="10748" width="5.85546875" style="115" customWidth="1"/>
    <col min="10749" max="10990" width="9.140625" style="115"/>
    <col min="10991" max="10991" width="20.140625" style="115" customWidth="1"/>
    <col min="10992" max="10992" width="13.28515625" style="115" customWidth="1"/>
    <col min="10993" max="10993" width="5" style="115" customWidth="1"/>
    <col min="10994" max="10994" width="14.42578125" style="115" customWidth="1"/>
    <col min="10995" max="10995" width="13.140625" style="115" customWidth="1"/>
    <col min="10996" max="10996" width="12" style="115" customWidth="1"/>
    <col min="10997" max="10997" width="13.5703125" style="115" customWidth="1"/>
    <col min="10998" max="10998" width="14.140625" style="115" customWidth="1"/>
    <col min="10999" max="10999" width="3.85546875" style="115" customWidth="1"/>
    <col min="11000" max="11001" width="9.140625" style="115"/>
    <col min="11002" max="11002" width="11.140625" style="115" customWidth="1"/>
    <col min="11003" max="11003" width="9.140625" style="115"/>
    <col min="11004" max="11004" width="5.85546875" style="115" customWidth="1"/>
    <col min="11005" max="11246" width="9.140625" style="115"/>
    <col min="11247" max="11247" width="20.140625" style="115" customWidth="1"/>
    <col min="11248" max="11248" width="13.28515625" style="115" customWidth="1"/>
    <col min="11249" max="11249" width="5" style="115" customWidth="1"/>
    <col min="11250" max="11250" width="14.42578125" style="115" customWidth="1"/>
    <col min="11251" max="11251" width="13.140625" style="115" customWidth="1"/>
    <col min="11252" max="11252" width="12" style="115" customWidth="1"/>
    <col min="11253" max="11253" width="13.5703125" style="115" customWidth="1"/>
    <col min="11254" max="11254" width="14.140625" style="115" customWidth="1"/>
    <col min="11255" max="11255" width="3.85546875" style="115" customWidth="1"/>
    <col min="11256" max="11257" width="9.140625" style="115"/>
    <col min="11258" max="11258" width="11.140625" style="115" customWidth="1"/>
    <col min="11259" max="11259" width="9.140625" style="115"/>
    <col min="11260" max="11260" width="5.85546875" style="115" customWidth="1"/>
    <col min="11261" max="11502" width="9.140625" style="115"/>
    <col min="11503" max="11503" width="20.140625" style="115" customWidth="1"/>
    <col min="11504" max="11504" width="13.28515625" style="115" customWidth="1"/>
    <col min="11505" max="11505" width="5" style="115" customWidth="1"/>
    <col min="11506" max="11506" width="14.42578125" style="115" customWidth="1"/>
    <col min="11507" max="11507" width="13.140625" style="115" customWidth="1"/>
    <col min="11508" max="11508" width="12" style="115" customWidth="1"/>
    <col min="11509" max="11509" width="13.5703125" style="115" customWidth="1"/>
    <col min="11510" max="11510" width="14.140625" style="115" customWidth="1"/>
    <col min="11511" max="11511" width="3.85546875" style="115" customWidth="1"/>
    <col min="11512" max="11513" width="9.140625" style="115"/>
    <col min="11514" max="11514" width="11.140625" style="115" customWidth="1"/>
    <col min="11515" max="11515" width="9.140625" style="115"/>
    <col min="11516" max="11516" width="5.85546875" style="115" customWidth="1"/>
    <col min="11517" max="11758" width="9.140625" style="115"/>
    <col min="11759" max="11759" width="20.140625" style="115" customWidth="1"/>
    <col min="11760" max="11760" width="13.28515625" style="115" customWidth="1"/>
    <col min="11761" max="11761" width="5" style="115" customWidth="1"/>
    <col min="11762" max="11762" width="14.42578125" style="115" customWidth="1"/>
    <col min="11763" max="11763" width="13.140625" style="115" customWidth="1"/>
    <col min="11764" max="11764" width="12" style="115" customWidth="1"/>
    <col min="11765" max="11765" width="13.5703125" style="115" customWidth="1"/>
    <col min="11766" max="11766" width="14.140625" style="115" customWidth="1"/>
    <col min="11767" max="11767" width="3.85546875" style="115" customWidth="1"/>
    <col min="11768" max="11769" width="9.140625" style="115"/>
    <col min="11770" max="11770" width="11.140625" style="115" customWidth="1"/>
    <col min="11771" max="11771" width="9.140625" style="115"/>
    <col min="11772" max="11772" width="5.85546875" style="115" customWidth="1"/>
    <col min="11773" max="12014" width="9.140625" style="115"/>
    <col min="12015" max="12015" width="20.140625" style="115" customWidth="1"/>
    <col min="12016" max="12016" width="13.28515625" style="115" customWidth="1"/>
    <col min="12017" max="12017" width="5" style="115" customWidth="1"/>
    <col min="12018" max="12018" width="14.42578125" style="115" customWidth="1"/>
    <col min="12019" max="12019" width="13.140625" style="115" customWidth="1"/>
    <col min="12020" max="12020" width="12" style="115" customWidth="1"/>
    <col min="12021" max="12021" width="13.5703125" style="115" customWidth="1"/>
    <col min="12022" max="12022" width="14.140625" style="115" customWidth="1"/>
    <col min="12023" max="12023" width="3.85546875" style="115" customWidth="1"/>
    <col min="12024" max="12025" width="9.140625" style="115"/>
    <col min="12026" max="12026" width="11.140625" style="115" customWidth="1"/>
    <col min="12027" max="12027" width="9.140625" style="115"/>
    <col min="12028" max="12028" width="5.85546875" style="115" customWidth="1"/>
    <col min="12029" max="12270" width="9.140625" style="115"/>
    <col min="12271" max="12271" width="20.140625" style="115" customWidth="1"/>
    <col min="12272" max="12272" width="13.28515625" style="115" customWidth="1"/>
    <col min="12273" max="12273" width="5" style="115" customWidth="1"/>
    <col min="12274" max="12274" width="14.42578125" style="115" customWidth="1"/>
    <col min="12275" max="12275" width="13.140625" style="115" customWidth="1"/>
    <col min="12276" max="12276" width="12" style="115" customWidth="1"/>
    <col min="12277" max="12277" width="13.5703125" style="115" customWidth="1"/>
    <col min="12278" max="12278" width="14.140625" style="115" customWidth="1"/>
    <col min="12279" max="12279" width="3.85546875" style="115" customWidth="1"/>
    <col min="12280" max="12281" width="9.140625" style="115"/>
    <col min="12282" max="12282" width="11.140625" style="115" customWidth="1"/>
    <col min="12283" max="12283" width="9.140625" style="115"/>
    <col min="12284" max="12284" width="5.85546875" style="115" customWidth="1"/>
    <col min="12285" max="12526" width="9.140625" style="115"/>
    <col min="12527" max="12527" width="20.140625" style="115" customWidth="1"/>
    <col min="12528" max="12528" width="13.28515625" style="115" customWidth="1"/>
    <col min="12529" max="12529" width="5" style="115" customWidth="1"/>
    <col min="12530" max="12530" width="14.42578125" style="115" customWidth="1"/>
    <col min="12531" max="12531" width="13.140625" style="115" customWidth="1"/>
    <col min="12532" max="12532" width="12" style="115" customWidth="1"/>
    <col min="12533" max="12533" width="13.5703125" style="115" customWidth="1"/>
    <col min="12534" max="12534" width="14.140625" style="115" customWidth="1"/>
    <col min="12535" max="12535" width="3.85546875" style="115" customWidth="1"/>
    <col min="12536" max="12537" width="9.140625" style="115"/>
    <col min="12538" max="12538" width="11.140625" style="115" customWidth="1"/>
    <col min="12539" max="12539" width="9.140625" style="115"/>
    <col min="12540" max="12540" width="5.85546875" style="115" customWidth="1"/>
    <col min="12541" max="12782" width="9.140625" style="115"/>
    <col min="12783" max="12783" width="20.140625" style="115" customWidth="1"/>
    <col min="12784" max="12784" width="13.28515625" style="115" customWidth="1"/>
    <col min="12785" max="12785" width="5" style="115" customWidth="1"/>
    <col min="12786" max="12786" width="14.42578125" style="115" customWidth="1"/>
    <col min="12787" max="12787" width="13.140625" style="115" customWidth="1"/>
    <col min="12788" max="12788" width="12" style="115" customWidth="1"/>
    <col min="12789" max="12789" width="13.5703125" style="115" customWidth="1"/>
    <col min="12790" max="12790" width="14.140625" style="115" customWidth="1"/>
    <col min="12791" max="12791" width="3.85546875" style="115" customWidth="1"/>
    <col min="12792" max="12793" width="9.140625" style="115"/>
    <col min="12794" max="12794" width="11.140625" style="115" customWidth="1"/>
    <col min="12795" max="12795" width="9.140625" style="115"/>
    <col min="12796" max="12796" width="5.85546875" style="115" customWidth="1"/>
    <col min="12797" max="13038" width="9.140625" style="115"/>
    <col min="13039" max="13039" width="20.140625" style="115" customWidth="1"/>
    <col min="13040" max="13040" width="13.28515625" style="115" customWidth="1"/>
    <col min="13041" max="13041" width="5" style="115" customWidth="1"/>
    <col min="13042" max="13042" width="14.42578125" style="115" customWidth="1"/>
    <col min="13043" max="13043" width="13.140625" style="115" customWidth="1"/>
    <col min="13044" max="13044" width="12" style="115" customWidth="1"/>
    <col min="13045" max="13045" width="13.5703125" style="115" customWidth="1"/>
    <col min="13046" max="13046" width="14.140625" style="115" customWidth="1"/>
    <col min="13047" max="13047" width="3.85546875" style="115" customWidth="1"/>
    <col min="13048" max="13049" width="9.140625" style="115"/>
    <col min="13050" max="13050" width="11.140625" style="115" customWidth="1"/>
    <col min="13051" max="13051" width="9.140625" style="115"/>
    <col min="13052" max="13052" width="5.85546875" style="115" customWidth="1"/>
    <col min="13053" max="13294" width="9.140625" style="115"/>
    <col min="13295" max="13295" width="20.140625" style="115" customWidth="1"/>
    <col min="13296" max="13296" width="13.28515625" style="115" customWidth="1"/>
    <col min="13297" max="13297" width="5" style="115" customWidth="1"/>
    <col min="13298" max="13298" width="14.42578125" style="115" customWidth="1"/>
    <col min="13299" max="13299" width="13.140625" style="115" customWidth="1"/>
    <col min="13300" max="13300" width="12" style="115" customWidth="1"/>
    <col min="13301" max="13301" width="13.5703125" style="115" customWidth="1"/>
    <col min="13302" max="13302" width="14.140625" style="115" customWidth="1"/>
    <col min="13303" max="13303" width="3.85546875" style="115" customWidth="1"/>
    <col min="13304" max="13305" width="9.140625" style="115"/>
    <col min="13306" max="13306" width="11.140625" style="115" customWidth="1"/>
    <col min="13307" max="13307" width="9.140625" style="115"/>
    <col min="13308" max="13308" width="5.85546875" style="115" customWidth="1"/>
    <col min="13309" max="13550" width="9.140625" style="115"/>
    <col min="13551" max="13551" width="20.140625" style="115" customWidth="1"/>
    <col min="13552" max="13552" width="13.28515625" style="115" customWidth="1"/>
    <col min="13553" max="13553" width="5" style="115" customWidth="1"/>
    <col min="13554" max="13554" width="14.42578125" style="115" customWidth="1"/>
    <col min="13555" max="13555" width="13.140625" style="115" customWidth="1"/>
    <col min="13556" max="13556" width="12" style="115" customWidth="1"/>
    <col min="13557" max="13557" width="13.5703125" style="115" customWidth="1"/>
    <col min="13558" max="13558" width="14.140625" style="115" customWidth="1"/>
    <col min="13559" max="13559" width="3.85546875" style="115" customWidth="1"/>
    <col min="13560" max="13561" width="9.140625" style="115"/>
    <col min="13562" max="13562" width="11.140625" style="115" customWidth="1"/>
    <col min="13563" max="13563" width="9.140625" style="115"/>
    <col min="13564" max="13564" width="5.85546875" style="115" customWidth="1"/>
    <col min="13565" max="13806" width="9.140625" style="115"/>
    <col min="13807" max="13807" width="20.140625" style="115" customWidth="1"/>
    <col min="13808" max="13808" width="13.28515625" style="115" customWidth="1"/>
    <col min="13809" max="13809" width="5" style="115" customWidth="1"/>
    <col min="13810" max="13810" width="14.42578125" style="115" customWidth="1"/>
    <col min="13811" max="13811" width="13.140625" style="115" customWidth="1"/>
    <col min="13812" max="13812" width="12" style="115" customWidth="1"/>
    <col min="13813" max="13813" width="13.5703125" style="115" customWidth="1"/>
    <col min="13814" max="13814" width="14.140625" style="115" customWidth="1"/>
    <col min="13815" max="13815" width="3.85546875" style="115" customWidth="1"/>
    <col min="13816" max="13817" width="9.140625" style="115"/>
    <col min="13818" max="13818" width="11.140625" style="115" customWidth="1"/>
    <col min="13819" max="13819" width="9.140625" style="115"/>
    <col min="13820" max="13820" width="5.85546875" style="115" customWidth="1"/>
    <col min="13821" max="14062" width="9.140625" style="115"/>
    <col min="14063" max="14063" width="20.140625" style="115" customWidth="1"/>
    <col min="14064" max="14064" width="13.28515625" style="115" customWidth="1"/>
    <col min="14065" max="14065" width="5" style="115" customWidth="1"/>
    <col min="14066" max="14066" width="14.42578125" style="115" customWidth="1"/>
    <col min="14067" max="14067" width="13.140625" style="115" customWidth="1"/>
    <col min="14068" max="14068" width="12" style="115" customWidth="1"/>
    <col min="14069" max="14069" width="13.5703125" style="115" customWidth="1"/>
    <col min="14070" max="14070" width="14.140625" style="115" customWidth="1"/>
    <col min="14071" max="14071" width="3.85546875" style="115" customWidth="1"/>
    <col min="14072" max="14073" width="9.140625" style="115"/>
    <col min="14074" max="14074" width="11.140625" style="115" customWidth="1"/>
    <col min="14075" max="14075" width="9.140625" style="115"/>
    <col min="14076" max="14076" width="5.85546875" style="115" customWidth="1"/>
    <col min="14077" max="14318" width="9.140625" style="115"/>
    <col min="14319" max="14319" width="20.140625" style="115" customWidth="1"/>
    <col min="14320" max="14320" width="13.28515625" style="115" customWidth="1"/>
    <col min="14321" max="14321" width="5" style="115" customWidth="1"/>
    <col min="14322" max="14322" width="14.42578125" style="115" customWidth="1"/>
    <col min="14323" max="14323" width="13.140625" style="115" customWidth="1"/>
    <col min="14324" max="14324" width="12" style="115" customWidth="1"/>
    <col min="14325" max="14325" width="13.5703125" style="115" customWidth="1"/>
    <col min="14326" max="14326" width="14.140625" style="115" customWidth="1"/>
    <col min="14327" max="14327" width="3.85546875" style="115" customWidth="1"/>
    <col min="14328" max="14329" width="9.140625" style="115"/>
    <col min="14330" max="14330" width="11.140625" style="115" customWidth="1"/>
    <col min="14331" max="14331" width="9.140625" style="115"/>
    <col min="14332" max="14332" width="5.85546875" style="115" customWidth="1"/>
    <col min="14333" max="14574" width="9.140625" style="115"/>
    <col min="14575" max="14575" width="20.140625" style="115" customWidth="1"/>
    <col min="14576" max="14576" width="13.28515625" style="115" customWidth="1"/>
    <col min="14577" max="14577" width="5" style="115" customWidth="1"/>
    <col min="14578" max="14578" width="14.42578125" style="115" customWidth="1"/>
    <col min="14579" max="14579" width="13.140625" style="115" customWidth="1"/>
    <col min="14580" max="14580" width="12" style="115" customWidth="1"/>
    <col min="14581" max="14581" width="13.5703125" style="115" customWidth="1"/>
    <col min="14582" max="14582" width="14.140625" style="115" customWidth="1"/>
    <col min="14583" max="14583" width="3.85546875" style="115" customWidth="1"/>
    <col min="14584" max="14585" width="9.140625" style="115"/>
    <col min="14586" max="14586" width="11.140625" style="115" customWidth="1"/>
    <col min="14587" max="14587" width="9.140625" style="115"/>
    <col min="14588" max="14588" width="5.85546875" style="115" customWidth="1"/>
    <col min="14589" max="14830" width="9.140625" style="115"/>
    <col min="14831" max="14831" width="20.140625" style="115" customWidth="1"/>
    <col min="14832" max="14832" width="13.28515625" style="115" customWidth="1"/>
    <col min="14833" max="14833" width="5" style="115" customWidth="1"/>
    <col min="14834" max="14834" width="14.42578125" style="115" customWidth="1"/>
    <col min="14835" max="14835" width="13.140625" style="115" customWidth="1"/>
    <col min="14836" max="14836" width="12" style="115" customWidth="1"/>
    <col min="14837" max="14837" width="13.5703125" style="115" customWidth="1"/>
    <col min="14838" max="14838" width="14.140625" style="115" customWidth="1"/>
    <col min="14839" max="14839" width="3.85546875" style="115" customWidth="1"/>
    <col min="14840" max="14841" width="9.140625" style="115"/>
    <col min="14842" max="14842" width="11.140625" style="115" customWidth="1"/>
    <col min="14843" max="14843" width="9.140625" style="115"/>
    <col min="14844" max="14844" width="5.85546875" style="115" customWidth="1"/>
    <col min="14845" max="15086" width="9.140625" style="115"/>
    <col min="15087" max="15087" width="20.140625" style="115" customWidth="1"/>
    <col min="15088" max="15088" width="13.28515625" style="115" customWidth="1"/>
    <col min="15089" max="15089" width="5" style="115" customWidth="1"/>
    <col min="15090" max="15090" width="14.42578125" style="115" customWidth="1"/>
    <col min="15091" max="15091" width="13.140625" style="115" customWidth="1"/>
    <col min="15092" max="15092" width="12" style="115" customWidth="1"/>
    <col min="15093" max="15093" width="13.5703125" style="115" customWidth="1"/>
    <col min="15094" max="15094" width="14.140625" style="115" customWidth="1"/>
    <col min="15095" max="15095" width="3.85546875" style="115" customWidth="1"/>
    <col min="15096" max="15097" width="9.140625" style="115"/>
    <col min="15098" max="15098" width="11.140625" style="115" customWidth="1"/>
    <col min="15099" max="15099" width="9.140625" style="115"/>
    <col min="15100" max="15100" width="5.85546875" style="115" customWidth="1"/>
    <col min="15101" max="15342" width="9.140625" style="115"/>
    <col min="15343" max="15343" width="20.140625" style="115" customWidth="1"/>
    <col min="15344" max="15344" width="13.28515625" style="115" customWidth="1"/>
    <col min="15345" max="15345" width="5" style="115" customWidth="1"/>
    <col min="15346" max="15346" width="14.42578125" style="115" customWidth="1"/>
    <col min="15347" max="15347" width="13.140625" style="115" customWidth="1"/>
    <col min="15348" max="15348" width="12" style="115" customWidth="1"/>
    <col min="15349" max="15349" width="13.5703125" style="115" customWidth="1"/>
    <col min="15350" max="15350" width="14.140625" style="115" customWidth="1"/>
    <col min="15351" max="15351" width="3.85546875" style="115" customWidth="1"/>
    <col min="15352" max="15353" width="9.140625" style="115"/>
    <col min="15354" max="15354" width="11.140625" style="115" customWidth="1"/>
    <col min="15355" max="15355" width="9.140625" style="115"/>
    <col min="15356" max="15356" width="5.85546875" style="115" customWidth="1"/>
    <col min="15357" max="15598" width="9.140625" style="115"/>
    <col min="15599" max="15599" width="20.140625" style="115" customWidth="1"/>
    <col min="15600" max="15600" width="13.28515625" style="115" customWidth="1"/>
    <col min="15601" max="15601" width="5" style="115" customWidth="1"/>
    <col min="15602" max="15602" width="14.42578125" style="115" customWidth="1"/>
    <col min="15603" max="15603" width="13.140625" style="115" customWidth="1"/>
    <col min="15604" max="15604" width="12" style="115" customWidth="1"/>
    <col min="15605" max="15605" width="13.5703125" style="115" customWidth="1"/>
    <col min="15606" max="15606" width="14.140625" style="115" customWidth="1"/>
    <col min="15607" max="15607" width="3.85546875" style="115" customWidth="1"/>
    <col min="15608" max="15609" width="9.140625" style="115"/>
    <col min="15610" max="15610" width="11.140625" style="115" customWidth="1"/>
    <col min="15611" max="15611" width="9.140625" style="115"/>
    <col min="15612" max="15612" width="5.85546875" style="115" customWidth="1"/>
    <col min="15613" max="15854" width="9.140625" style="115"/>
    <col min="15855" max="15855" width="20.140625" style="115" customWidth="1"/>
    <col min="15856" max="15856" width="13.28515625" style="115" customWidth="1"/>
    <col min="15857" max="15857" width="5" style="115" customWidth="1"/>
    <col min="15858" max="15858" width="14.42578125" style="115" customWidth="1"/>
    <col min="15859" max="15859" width="13.140625" style="115" customWidth="1"/>
    <col min="15860" max="15860" width="12" style="115" customWidth="1"/>
    <col min="15861" max="15861" width="13.5703125" style="115" customWidth="1"/>
    <col min="15862" max="15862" width="14.140625" style="115" customWidth="1"/>
    <col min="15863" max="15863" width="3.85546875" style="115" customWidth="1"/>
    <col min="15864" max="15865" width="9.140625" style="115"/>
    <col min="15866" max="15866" width="11.140625" style="115" customWidth="1"/>
    <col min="15867" max="15867" width="9.140625" style="115"/>
    <col min="15868" max="15868" width="5.85546875" style="115" customWidth="1"/>
    <col min="15869" max="16110" width="9.140625" style="115"/>
    <col min="16111" max="16111" width="20.140625" style="115" customWidth="1"/>
    <col min="16112" max="16112" width="13.28515625" style="115" customWidth="1"/>
    <col min="16113" max="16113" width="5" style="115" customWidth="1"/>
    <col min="16114" max="16114" width="14.42578125" style="115" customWidth="1"/>
    <col min="16115" max="16115" width="13.140625" style="115" customWidth="1"/>
    <col min="16116" max="16116" width="12" style="115" customWidth="1"/>
    <col min="16117" max="16117" width="13.5703125" style="115" customWidth="1"/>
    <col min="16118" max="16118" width="14.140625" style="115" customWidth="1"/>
    <col min="16119" max="16119" width="3.85546875" style="115" customWidth="1"/>
    <col min="16120" max="16121" width="9.140625" style="115"/>
    <col min="16122" max="16122" width="11.140625" style="115" customWidth="1"/>
    <col min="16123" max="16123" width="9.140625" style="115"/>
    <col min="16124" max="16124" width="5.85546875" style="115" customWidth="1"/>
    <col min="16125" max="16384" width="9.140625" style="115"/>
  </cols>
  <sheetData>
    <row r="1" spans="1:14" ht="20.25" customHeight="1" x14ac:dyDescent="0.2">
      <c r="A1" s="112" t="s">
        <v>257</v>
      </c>
      <c r="B1" s="113"/>
      <c r="C1" s="113"/>
      <c r="D1" s="246"/>
      <c r="E1" s="113"/>
      <c r="F1" s="113"/>
      <c r="G1" s="308"/>
      <c r="H1" s="113"/>
      <c r="I1" s="113"/>
      <c r="J1" s="113"/>
      <c r="K1" s="113"/>
      <c r="L1" s="113"/>
      <c r="M1" s="113"/>
      <c r="N1" s="114"/>
    </row>
    <row r="2" spans="1:14" ht="30.75" customHeight="1" x14ac:dyDescent="0.2">
      <c r="A2" s="289"/>
      <c r="B2" s="285" t="s">
        <v>278</v>
      </c>
      <c r="C2" s="116"/>
      <c r="D2" s="296" t="s">
        <v>279</v>
      </c>
      <c r="E2" s="117" t="s">
        <v>28</v>
      </c>
      <c r="F2" s="118" t="s">
        <v>29</v>
      </c>
      <c r="G2" s="119" t="s">
        <v>21</v>
      </c>
      <c r="H2" s="120" t="s">
        <v>24</v>
      </c>
      <c r="I2" s="290" t="s">
        <v>280</v>
      </c>
      <c r="J2" s="121"/>
      <c r="K2" s="292" t="s">
        <v>27</v>
      </c>
      <c r="L2" s="293"/>
      <c r="M2" s="294"/>
      <c r="N2" s="295" t="s">
        <v>25</v>
      </c>
    </row>
    <row r="3" spans="1:14" ht="37.5" customHeight="1" x14ac:dyDescent="0.2">
      <c r="A3" s="289"/>
      <c r="B3" s="286"/>
      <c r="C3" s="122"/>
      <c r="D3" s="297"/>
      <c r="E3" s="117" t="s">
        <v>276</v>
      </c>
      <c r="F3" s="123" t="s">
        <v>277</v>
      </c>
      <c r="G3" s="124" t="s">
        <v>23</v>
      </c>
      <c r="H3" s="125" t="s">
        <v>23</v>
      </c>
      <c r="I3" s="291"/>
      <c r="J3" s="126"/>
      <c r="K3" s="127" t="s">
        <v>48</v>
      </c>
      <c r="L3" s="128" t="s">
        <v>49</v>
      </c>
      <c r="M3" s="129" t="s">
        <v>50</v>
      </c>
      <c r="N3" s="295"/>
    </row>
    <row r="4" spans="1:14" ht="15.75" customHeight="1" x14ac:dyDescent="0.2">
      <c r="A4" s="130" t="s">
        <v>2</v>
      </c>
      <c r="B4" s="131">
        <f>SUM(E4:H4)</f>
        <v>90470591.606269896</v>
      </c>
      <c r="C4" s="132"/>
      <c r="D4" s="247">
        <f>E4+F4</f>
        <v>69542943.616587192</v>
      </c>
      <c r="E4" s="133">
        <v>51326653.6392712</v>
      </c>
      <c r="F4" s="134">
        <v>18216289.977316</v>
      </c>
      <c r="G4" s="135">
        <v>11182599.358723</v>
      </c>
      <c r="H4" s="136">
        <v>9745048.6309597008</v>
      </c>
      <c r="I4" s="137">
        <f>SUM(G4:H4)</f>
        <v>20927647.9896827</v>
      </c>
      <c r="J4" s="138"/>
      <c r="K4" s="139">
        <f>100*(F4+G4+H4)/B4</f>
        <v>43.267029950853001</v>
      </c>
      <c r="L4" s="140">
        <f>100*I4/B4</f>
        <v>23.131989763878529</v>
      </c>
      <c r="M4" s="141">
        <f>100*H4/B4</f>
        <v>10.771509788916134</v>
      </c>
      <c r="N4" s="142">
        <f>100*F4/B4</f>
        <v>20.135040186974475</v>
      </c>
    </row>
    <row r="5" spans="1:14" s="189" customFormat="1" ht="15.75" customHeight="1" x14ac:dyDescent="0.2">
      <c r="A5" s="143" t="s">
        <v>3</v>
      </c>
      <c r="B5" s="144">
        <f>SUM(E5:H5)</f>
        <v>90470591.606269911</v>
      </c>
      <c r="C5" s="183"/>
      <c r="D5" s="247">
        <f t="shared" ref="D5:D27" si="0">E5+F5</f>
        <v>69542943.616587207</v>
      </c>
      <c r="E5" s="146">
        <f>SUM(E6:E14)-E10</f>
        <v>51326653.6392712</v>
      </c>
      <c r="F5" s="146">
        <f t="shared" ref="F5:I5" si="1">SUM(F6:F14)-F10</f>
        <v>18216289.977316003</v>
      </c>
      <c r="G5" s="146">
        <f t="shared" si="1"/>
        <v>11182599.358722998</v>
      </c>
      <c r="H5" s="146">
        <f t="shared" si="1"/>
        <v>9745048.6309596989</v>
      </c>
      <c r="I5" s="146">
        <f t="shared" si="1"/>
        <v>20927647.989682697</v>
      </c>
      <c r="J5" s="184"/>
      <c r="K5" s="185">
        <f t="shared" ref="K5:K14" si="2">100*(F5+G5+H5)/B5</f>
        <v>43.267029950852994</v>
      </c>
      <c r="L5" s="186">
        <f t="shared" ref="L5:L14" si="3">100*I5/B5</f>
        <v>23.131989763878522</v>
      </c>
      <c r="M5" s="187">
        <f t="shared" ref="M5:M14" si="4">100*H5/B5</f>
        <v>10.771509788916131</v>
      </c>
      <c r="N5" s="188">
        <f t="shared" ref="N5:N14" si="5">100*F5/B5</f>
        <v>20.135040186974475</v>
      </c>
    </row>
    <row r="6" spans="1:14" ht="15.75" customHeight="1" x14ac:dyDescent="0.2">
      <c r="A6" s="153" t="s">
        <v>10</v>
      </c>
      <c r="B6" s="154">
        <f t="shared" ref="B6:B14" si="6">SUM(E6:H6)</f>
        <v>26916045.348678146</v>
      </c>
      <c r="C6" s="145"/>
      <c r="D6" s="248">
        <f t="shared" si="0"/>
        <v>21061638.437068224</v>
      </c>
      <c r="E6" s="180">
        <v>13787886.247138308</v>
      </c>
      <c r="F6" s="156">
        <v>7273752.1899299165</v>
      </c>
      <c r="G6" s="157">
        <v>4817599.6432520906</v>
      </c>
      <c r="H6" s="158">
        <v>1036807.2683578329</v>
      </c>
      <c r="I6" s="159">
        <f t="shared" ref="I6:I21" si="7">SUM(G6:H6)</f>
        <v>5854406.9116099235</v>
      </c>
      <c r="J6" s="148"/>
      <c r="K6" s="149">
        <f t="shared" si="2"/>
        <v>48.774472369450685</v>
      </c>
      <c r="L6" s="150">
        <f t="shared" si="3"/>
        <v>21.750620627102769</v>
      </c>
      <c r="M6" s="151">
        <f t="shared" si="4"/>
        <v>3.8520044639795152</v>
      </c>
      <c r="N6" s="152">
        <f t="shared" si="5"/>
        <v>27.023851742347926</v>
      </c>
    </row>
    <row r="7" spans="1:14" ht="15.75" customHeight="1" x14ac:dyDescent="0.2">
      <c r="A7" s="153" t="s">
        <v>4</v>
      </c>
      <c r="B7" s="154">
        <f t="shared" si="6"/>
        <v>408901.5130928146</v>
      </c>
      <c r="C7" s="145"/>
      <c r="D7" s="248">
        <f t="shared" si="0"/>
        <v>320851.13160700822</v>
      </c>
      <c r="E7" s="155">
        <v>210844.91554852165</v>
      </c>
      <c r="F7" s="156">
        <v>110006.21605848656</v>
      </c>
      <c r="G7" s="157">
        <v>75290.718772669876</v>
      </c>
      <c r="H7" s="158">
        <v>12759.662713136498</v>
      </c>
      <c r="I7" s="159">
        <f t="shared" si="7"/>
        <v>88050.381485806371</v>
      </c>
      <c r="J7" s="148"/>
      <c r="K7" s="149">
        <f t="shared" si="2"/>
        <v>48.436259393184741</v>
      </c>
      <c r="L7" s="150">
        <f t="shared" si="3"/>
        <v>21.533395858532867</v>
      </c>
      <c r="M7" s="151">
        <f t="shared" si="4"/>
        <v>3.1204733424990394</v>
      </c>
      <c r="N7" s="226">
        <f t="shared" si="5"/>
        <v>26.902863534651871</v>
      </c>
    </row>
    <row r="8" spans="1:14" ht="15.75" customHeight="1" x14ac:dyDescent="0.2">
      <c r="A8" s="160" t="s">
        <v>5</v>
      </c>
      <c r="B8" s="154">
        <f t="shared" si="6"/>
        <v>15788588.149802491</v>
      </c>
      <c r="C8" s="145"/>
      <c r="D8" s="248">
        <f t="shared" si="0"/>
        <v>12705051.37273467</v>
      </c>
      <c r="E8" s="155">
        <v>9530852.9583111405</v>
      </c>
      <c r="F8" s="156">
        <v>3174198.4144235286</v>
      </c>
      <c r="G8" s="157">
        <v>2094339.8340519401</v>
      </c>
      <c r="H8" s="158">
        <v>989196.9430158817</v>
      </c>
      <c r="I8" s="159">
        <f t="shared" si="7"/>
        <v>3083536.7770678219</v>
      </c>
      <c r="J8" s="148"/>
      <c r="K8" s="149">
        <f t="shared" si="2"/>
        <v>39.634545737198373</v>
      </c>
      <c r="L8" s="150">
        <f t="shared" si="3"/>
        <v>19.530161581334276</v>
      </c>
      <c r="M8" s="151">
        <f t="shared" si="4"/>
        <v>6.2652653526101139</v>
      </c>
      <c r="N8" s="226">
        <f t="shared" si="5"/>
        <v>20.104384155864096</v>
      </c>
    </row>
    <row r="9" spans="1:14" ht="15.75" customHeight="1" x14ac:dyDescent="0.2">
      <c r="A9" s="160" t="s">
        <v>6</v>
      </c>
      <c r="B9" s="154">
        <f t="shared" si="6"/>
        <v>32812555.118662421</v>
      </c>
      <c r="C9" s="145"/>
      <c r="D9" s="248">
        <f t="shared" si="0"/>
        <v>25238339.552592125</v>
      </c>
      <c r="E9" s="155">
        <v>19657631.534001131</v>
      </c>
      <c r="F9" s="156">
        <v>5580708.0185909932</v>
      </c>
      <c r="G9" s="157">
        <v>3072660.2919586319</v>
      </c>
      <c r="H9" s="158">
        <v>4501555.2741116611</v>
      </c>
      <c r="I9" s="159">
        <f t="shared" si="7"/>
        <v>7574215.5660702931</v>
      </c>
      <c r="J9" s="148"/>
      <c r="K9" s="149">
        <f t="shared" si="2"/>
        <v>40.091128341234572</v>
      </c>
      <c r="L9" s="150">
        <f t="shared" si="3"/>
        <v>23.083284854468385</v>
      </c>
      <c r="M9" s="151">
        <f t="shared" si="4"/>
        <v>13.719002552018155</v>
      </c>
      <c r="N9" s="226">
        <f t="shared" si="5"/>
        <v>17.007843486766191</v>
      </c>
    </row>
    <row r="10" spans="1:14" s="189" customFormat="1" ht="15.75" customHeight="1" x14ac:dyDescent="0.2">
      <c r="A10" s="181" t="s">
        <v>13</v>
      </c>
      <c r="B10" s="182">
        <f>SUM(B11:B14)</f>
        <v>14544501.476034027</v>
      </c>
      <c r="C10" s="182"/>
      <c r="D10" s="247">
        <f t="shared" si="0"/>
        <v>10217063.122585174</v>
      </c>
      <c r="E10" s="182">
        <f t="shared" ref="E10" si="8">SUM(E11:E14)</f>
        <v>8139437.9842720954</v>
      </c>
      <c r="F10" s="182">
        <f t="shared" ref="F10" si="9">SUM(F11:F14)</f>
        <v>2077625.1383130779</v>
      </c>
      <c r="G10" s="182">
        <f t="shared" ref="G10" si="10">SUM(G11:G14)</f>
        <v>1122708.870687665</v>
      </c>
      <c r="H10" s="182">
        <f t="shared" ref="H10" si="11">SUM(H11:H14)</f>
        <v>3204729.4827611879</v>
      </c>
      <c r="I10" s="182">
        <f t="shared" ref="I10" si="12">SUM(I11:I14)</f>
        <v>4327438.3534488529</v>
      </c>
      <c r="J10" s="182"/>
      <c r="K10" s="185">
        <f t="shared" si="2"/>
        <v>44.037697010901283</v>
      </c>
      <c r="L10" s="186">
        <f t="shared" si="3"/>
        <v>29.753088207110228</v>
      </c>
      <c r="M10" s="187">
        <f t="shared" si="4"/>
        <v>22.033958936590853</v>
      </c>
      <c r="N10" s="227">
        <f t="shared" si="5"/>
        <v>14.284608803791064</v>
      </c>
    </row>
    <row r="11" spans="1:14" ht="15.75" customHeight="1" x14ac:dyDescent="0.2">
      <c r="A11" s="153" t="s">
        <v>261</v>
      </c>
      <c r="B11" s="154">
        <f t="shared" si="6"/>
        <v>8095988.3287772508</v>
      </c>
      <c r="C11" s="145"/>
      <c r="D11" s="248">
        <f t="shared" si="0"/>
        <v>5361996.1451401683</v>
      </c>
      <c r="E11" s="155">
        <v>4160650.977384347</v>
      </c>
      <c r="F11" s="156">
        <v>1201345.167755821</v>
      </c>
      <c r="G11" s="157">
        <v>671518.0343209916</v>
      </c>
      <c r="H11" s="158">
        <v>2062474.1493160911</v>
      </c>
      <c r="I11" s="159">
        <f t="shared" si="7"/>
        <v>2733992.1836370826</v>
      </c>
      <c r="J11" s="148"/>
      <c r="K11" s="149">
        <f t="shared" si="2"/>
        <v>48.608485975760587</v>
      </c>
      <c r="L11" s="150">
        <f t="shared" si="3"/>
        <v>33.769714982407855</v>
      </c>
      <c r="M11" s="151">
        <f t="shared" si="4"/>
        <v>25.475260901562955</v>
      </c>
      <c r="N11" s="226">
        <f t="shared" si="5"/>
        <v>14.838770993352728</v>
      </c>
    </row>
    <row r="12" spans="1:14" ht="15.75" customHeight="1" x14ac:dyDescent="0.2">
      <c r="A12" s="153" t="s">
        <v>262</v>
      </c>
      <c r="B12" s="154">
        <f t="shared" si="6"/>
        <v>5915586.2053319067</v>
      </c>
      <c r="C12" s="145"/>
      <c r="D12" s="248">
        <f t="shared" si="0"/>
        <v>4423221.1938081468</v>
      </c>
      <c r="E12" s="155">
        <v>3609427.3493056735</v>
      </c>
      <c r="F12" s="156">
        <v>813793.84450247302</v>
      </c>
      <c r="G12" s="157">
        <v>401669.80614979391</v>
      </c>
      <c r="H12" s="158">
        <v>1090695.2053739661</v>
      </c>
      <c r="I12" s="159">
        <f t="shared" si="7"/>
        <v>1492365.0115237599</v>
      </c>
      <c r="J12" s="148"/>
      <c r="K12" s="149">
        <f t="shared" si="2"/>
        <v>38.984451852761751</v>
      </c>
      <c r="L12" s="150">
        <f t="shared" si="3"/>
        <v>25.227677523803877</v>
      </c>
      <c r="M12" s="151">
        <f t="shared" si="4"/>
        <v>18.437652119597001</v>
      </c>
      <c r="N12" s="226">
        <f t="shared" si="5"/>
        <v>13.756774328957874</v>
      </c>
    </row>
    <row r="13" spans="1:14" ht="15.75" customHeight="1" x14ac:dyDescent="0.2">
      <c r="A13" s="153" t="s">
        <v>263</v>
      </c>
      <c r="B13" s="154">
        <f t="shared" si="6"/>
        <v>460780.66966419446</v>
      </c>
      <c r="C13" s="145"/>
      <c r="D13" s="248">
        <f t="shared" si="0"/>
        <v>369531.92416079593</v>
      </c>
      <c r="E13" s="155">
        <v>317224.79843099706</v>
      </c>
      <c r="F13" s="156">
        <v>52307.125729798856</v>
      </c>
      <c r="G13" s="157">
        <v>43732.733972851216</v>
      </c>
      <c r="H13" s="158">
        <v>47516.011530547272</v>
      </c>
      <c r="I13" s="159">
        <f t="shared" si="7"/>
        <v>91248.745503398488</v>
      </c>
      <c r="J13" s="148"/>
      <c r="K13" s="149">
        <f t="shared" si="2"/>
        <v>31.154924823087153</v>
      </c>
      <c r="L13" s="150">
        <f t="shared" si="3"/>
        <v>19.803075847321963</v>
      </c>
      <c r="M13" s="151">
        <f t="shared" si="4"/>
        <v>10.312067032928219</v>
      </c>
      <c r="N13" s="226">
        <f t="shared" si="5"/>
        <v>11.351848975765192</v>
      </c>
    </row>
    <row r="14" spans="1:14" ht="15.75" customHeight="1" x14ac:dyDescent="0.2">
      <c r="A14" s="153" t="s">
        <v>264</v>
      </c>
      <c r="B14" s="154">
        <f t="shared" si="6"/>
        <v>72146.272260675469</v>
      </c>
      <c r="C14" s="145"/>
      <c r="D14" s="248">
        <f t="shared" si="0"/>
        <v>62313.859476063801</v>
      </c>
      <c r="E14" s="155">
        <v>52134.859151078723</v>
      </c>
      <c r="F14" s="156">
        <v>10179.000324985076</v>
      </c>
      <c r="G14" s="157">
        <v>5788.2962440283636</v>
      </c>
      <c r="H14" s="158">
        <v>4044.1165405832967</v>
      </c>
      <c r="I14" s="159">
        <f t="shared" si="7"/>
        <v>9832.4127846116608</v>
      </c>
      <c r="J14" s="148"/>
      <c r="K14" s="149">
        <f t="shared" si="2"/>
        <v>27.737279394412031</v>
      </c>
      <c r="L14" s="150">
        <f t="shared" si="3"/>
        <v>13.628441881356885</v>
      </c>
      <c r="M14" s="151">
        <f t="shared" si="4"/>
        <v>5.6054407440086269</v>
      </c>
      <c r="N14" s="226">
        <f t="shared" si="5"/>
        <v>14.108837513055143</v>
      </c>
    </row>
    <row r="15" spans="1:14" s="189" customFormat="1" ht="15.75" customHeight="1" x14ac:dyDescent="0.2">
      <c r="A15" s="143" t="s">
        <v>11</v>
      </c>
      <c r="B15" s="144">
        <f>SUM(B16:B21)-B18</f>
        <v>90470591.606269896</v>
      </c>
      <c r="C15" s="144"/>
      <c r="D15" s="247">
        <f t="shared" si="0"/>
        <v>69542943.616587192</v>
      </c>
      <c r="E15" s="144">
        <f t="shared" ref="E15:I15" si="13">SUM(E16:E21)-E18</f>
        <v>51326653.6392712</v>
      </c>
      <c r="F15" s="144">
        <f t="shared" si="13"/>
        <v>18216289.977316</v>
      </c>
      <c r="G15" s="144">
        <f t="shared" si="13"/>
        <v>11182599.358723002</v>
      </c>
      <c r="H15" s="144">
        <f t="shared" si="13"/>
        <v>9745048.6309596971</v>
      </c>
      <c r="I15" s="144">
        <f t="shared" si="13"/>
        <v>20927647.9896827</v>
      </c>
      <c r="J15" s="191"/>
      <c r="K15" s="185">
        <f t="shared" ref="K15:K21" si="14">100*(F15+G15+H15)/B15</f>
        <v>43.267029950853001</v>
      </c>
      <c r="L15" s="186">
        <f t="shared" ref="L15:L27" si="15">100*I15/B15</f>
        <v>23.131989763878529</v>
      </c>
      <c r="M15" s="187">
        <f t="shared" ref="M15:M21" si="16">100*H15/B15</f>
        <v>10.771509788916131</v>
      </c>
      <c r="N15" s="227">
        <f t="shared" ref="N15:N27" si="17">100*F15/B15</f>
        <v>20.135040186974475</v>
      </c>
    </row>
    <row r="16" spans="1:14" ht="15.75" customHeight="1" x14ac:dyDescent="0.2">
      <c r="A16" s="153" t="s">
        <v>7</v>
      </c>
      <c r="B16" s="154">
        <f t="shared" ref="B16:B21" si="18">SUM(E16:H16)</f>
        <v>19316411.33157856</v>
      </c>
      <c r="C16" s="145"/>
      <c r="D16" s="248">
        <f t="shared" si="0"/>
        <v>12258245.501142293</v>
      </c>
      <c r="E16" s="155">
        <v>6055418.332991682</v>
      </c>
      <c r="F16" s="156">
        <v>6202827.1681506103</v>
      </c>
      <c r="G16" s="157">
        <v>3867817.7223612145</v>
      </c>
      <c r="H16" s="158">
        <v>3190348.1080750544</v>
      </c>
      <c r="I16" s="159">
        <f t="shared" si="7"/>
        <v>7058165.8304362688</v>
      </c>
      <c r="J16" s="148"/>
      <c r="K16" s="149">
        <f t="shared" si="14"/>
        <v>68.651432043734474</v>
      </c>
      <c r="L16" s="150">
        <f t="shared" si="15"/>
        <v>36.539736648171008</v>
      </c>
      <c r="M16" s="151">
        <f t="shared" si="16"/>
        <v>16.516256841453039</v>
      </c>
      <c r="N16" s="226">
        <f t="shared" si="17"/>
        <v>32.111695395563451</v>
      </c>
    </row>
    <row r="17" spans="1:14" ht="15.75" customHeight="1" x14ac:dyDescent="0.2">
      <c r="A17" s="153" t="s">
        <v>14</v>
      </c>
      <c r="B17" s="154">
        <f t="shared" si="18"/>
        <v>24913007.58398759</v>
      </c>
      <c r="C17" s="145"/>
      <c r="D17" s="248">
        <f t="shared" si="0"/>
        <v>18825465.012082879</v>
      </c>
      <c r="E17" s="155">
        <v>13669912.319651728</v>
      </c>
      <c r="F17" s="156">
        <v>5155552.69243115</v>
      </c>
      <c r="G17" s="157">
        <v>2142692.0609628684</v>
      </c>
      <c r="H17" s="158">
        <v>3944850.5109418454</v>
      </c>
      <c r="I17" s="159">
        <f t="shared" si="7"/>
        <v>6087542.5719047133</v>
      </c>
      <c r="J17" s="148"/>
      <c r="K17" s="149">
        <f t="shared" si="14"/>
        <v>45.129417740643127</v>
      </c>
      <c r="L17" s="150">
        <f t="shared" si="15"/>
        <v>24.435197361788532</v>
      </c>
      <c r="M17" s="151">
        <f t="shared" si="16"/>
        <v>15.834501304761496</v>
      </c>
      <c r="N17" s="226">
        <f t="shared" si="17"/>
        <v>20.694220378854592</v>
      </c>
    </row>
    <row r="18" spans="1:14" s="189" customFormat="1" ht="15.75" customHeight="1" x14ac:dyDescent="0.2">
      <c r="A18" s="190" t="s">
        <v>265</v>
      </c>
      <c r="B18" s="182">
        <f>SUM(B16:B17)</f>
        <v>44229418.915566146</v>
      </c>
      <c r="C18" s="182"/>
      <c r="D18" s="247">
        <f t="shared" si="0"/>
        <v>31083710.513225172</v>
      </c>
      <c r="E18" s="182">
        <f t="shared" ref="E18:I18" si="19">SUM(E16:E17)</f>
        <v>19725330.652643412</v>
      </c>
      <c r="F18" s="182">
        <f t="shared" si="19"/>
        <v>11358379.860581759</v>
      </c>
      <c r="G18" s="182">
        <f t="shared" si="19"/>
        <v>6010509.7833240833</v>
      </c>
      <c r="H18" s="182">
        <f t="shared" si="19"/>
        <v>7135198.6190168997</v>
      </c>
      <c r="I18" s="182">
        <f t="shared" si="19"/>
        <v>13145708.402340982</v>
      </c>
      <c r="J18" s="184"/>
      <c r="K18" s="185">
        <f t="shared" si="14"/>
        <v>55.402238744535588</v>
      </c>
      <c r="L18" s="186">
        <f t="shared" si="15"/>
        <v>29.72163940800603</v>
      </c>
      <c r="M18" s="187">
        <f t="shared" si="16"/>
        <v>16.132245898681095</v>
      </c>
      <c r="N18" s="227">
        <f t="shared" si="17"/>
        <v>25.680599336529561</v>
      </c>
    </row>
    <row r="19" spans="1:14" ht="15.75" customHeight="1" x14ac:dyDescent="0.2">
      <c r="A19" s="160" t="s">
        <v>15</v>
      </c>
      <c r="B19" s="154">
        <f t="shared" si="18"/>
        <v>21506599.111061916</v>
      </c>
      <c r="C19" s="145"/>
      <c r="D19" s="248">
        <f t="shared" si="0"/>
        <v>18044419.778164569</v>
      </c>
      <c r="E19" s="155">
        <v>14381803.817763649</v>
      </c>
      <c r="F19" s="156">
        <v>3662615.9604009199</v>
      </c>
      <c r="G19" s="157">
        <v>1868008.3631752608</v>
      </c>
      <c r="H19" s="158">
        <v>1594170.9697220849</v>
      </c>
      <c r="I19" s="159">
        <f t="shared" si="7"/>
        <v>3462179.3328973455</v>
      </c>
      <c r="J19" s="148"/>
      <c r="K19" s="149">
        <f t="shared" si="14"/>
        <v>33.128414476436802</v>
      </c>
      <c r="L19" s="150">
        <f t="shared" si="15"/>
        <v>16.098218574765614</v>
      </c>
      <c r="M19" s="151">
        <f t="shared" si="16"/>
        <v>7.4124735458621318</v>
      </c>
      <c r="N19" s="226">
        <f t="shared" si="17"/>
        <v>17.030195901671195</v>
      </c>
    </row>
    <row r="20" spans="1:14" ht="15.75" customHeight="1" x14ac:dyDescent="0.2">
      <c r="A20" s="160" t="s">
        <v>16</v>
      </c>
      <c r="B20" s="154">
        <f t="shared" si="18"/>
        <v>15534289.67202856</v>
      </c>
      <c r="C20" s="145"/>
      <c r="D20" s="248">
        <f t="shared" si="0"/>
        <v>12968370.036306044</v>
      </c>
      <c r="E20" s="155">
        <v>11203113.911227884</v>
      </c>
      <c r="F20" s="156">
        <v>1765256.1250781601</v>
      </c>
      <c r="G20" s="157">
        <v>1808444.3695995463</v>
      </c>
      <c r="H20" s="158">
        <v>757475.26612297003</v>
      </c>
      <c r="I20" s="159">
        <f t="shared" si="7"/>
        <v>2565919.6357225161</v>
      </c>
      <c r="J20" s="148"/>
      <c r="K20" s="149">
        <f t="shared" si="14"/>
        <v>27.881389186397769</v>
      </c>
      <c r="L20" s="150">
        <f t="shared" si="15"/>
        <v>16.517778990195971</v>
      </c>
      <c r="M20" s="151">
        <f t="shared" si="16"/>
        <v>4.8761500018047128</v>
      </c>
      <c r="N20" s="226">
        <f t="shared" si="17"/>
        <v>11.363610196201797</v>
      </c>
    </row>
    <row r="21" spans="1:14" ht="15.75" customHeight="1" x14ac:dyDescent="0.2">
      <c r="A21" s="161" t="s">
        <v>17</v>
      </c>
      <c r="B21" s="162">
        <f t="shared" si="18"/>
        <v>9200283.9076132737</v>
      </c>
      <c r="C21" s="163"/>
      <c r="D21" s="248">
        <f t="shared" si="0"/>
        <v>7446443.2888914179</v>
      </c>
      <c r="E21" s="164">
        <v>6016405.2576362574</v>
      </c>
      <c r="F21" s="165">
        <v>1430038.03125516</v>
      </c>
      <c r="G21" s="166">
        <v>1495636.8426241102</v>
      </c>
      <c r="H21" s="167">
        <v>258203.77609774435</v>
      </c>
      <c r="I21" s="168">
        <f t="shared" si="7"/>
        <v>1753840.6187218544</v>
      </c>
      <c r="J21" s="169"/>
      <c r="K21" s="170">
        <f t="shared" si="14"/>
        <v>34.606308695999495</v>
      </c>
      <c r="L21" s="171">
        <f t="shared" si="15"/>
        <v>19.062896714204047</v>
      </c>
      <c r="M21" s="172">
        <f t="shared" si="16"/>
        <v>2.8064761771544862</v>
      </c>
      <c r="N21" s="228">
        <f t="shared" si="17"/>
        <v>15.543411981795447</v>
      </c>
    </row>
    <row r="22" spans="1:14" s="189" customFormat="1" ht="15.75" customHeight="1" x14ac:dyDescent="0.2">
      <c r="A22" s="143" t="s">
        <v>8</v>
      </c>
      <c r="B22" s="144">
        <f>SUM(B23:B24)</f>
        <v>90470591.606269896</v>
      </c>
      <c r="C22" s="174"/>
      <c r="D22" s="247">
        <f t="shared" si="0"/>
        <v>69542943.616587192</v>
      </c>
      <c r="E22" s="175">
        <f>SUM(E23:E24)</f>
        <v>51326653.6392712</v>
      </c>
      <c r="F22" s="176">
        <f>SUM(F23:F24)</f>
        <v>18216289.977316</v>
      </c>
      <c r="G22" s="177">
        <f>SUM(G23:G24)</f>
        <v>11182599.358723</v>
      </c>
      <c r="H22" s="178">
        <f>SUM(H23:H24)</f>
        <v>9745048.6309597008</v>
      </c>
      <c r="I22" s="179">
        <f>SUM(I23:I24)</f>
        <v>20927647.989682704</v>
      </c>
      <c r="J22" s="191"/>
      <c r="K22" s="185">
        <f t="shared" ref="K22:K27" si="20">100*(F22+G22+H22)/B22</f>
        <v>43.267029950853001</v>
      </c>
      <c r="L22" s="186">
        <f t="shared" si="15"/>
        <v>23.131989763878533</v>
      </c>
      <c r="M22" s="187">
        <f t="shared" ref="M22:M27" si="21">100*H22/B22</f>
        <v>10.771509788916134</v>
      </c>
      <c r="N22" s="227">
        <f t="shared" si="17"/>
        <v>20.135040186974475</v>
      </c>
    </row>
    <row r="23" spans="1:14" ht="15.75" customHeight="1" x14ac:dyDescent="0.2">
      <c r="A23" s="153" t="s">
        <v>9</v>
      </c>
      <c r="B23" s="154">
        <f>SUM(E23:H23)</f>
        <v>49776409.141458929</v>
      </c>
      <c r="C23" s="145"/>
      <c r="D23" s="248">
        <f t="shared" si="0"/>
        <v>39655607.963050321</v>
      </c>
      <c r="E23" s="155">
        <v>31977894.587529205</v>
      </c>
      <c r="F23" s="156">
        <v>7677713.3755211188</v>
      </c>
      <c r="G23" s="157">
        <v>5283741.1853836002</v>
      </c>
      <c r="H23" s="158">
        <v>4837059.9930250021</v>
      </c>
      <c r="I23" s="159">
        <f>SUM(G23:H23)</f>
        <v>10120801.178408602</v>
      </c>
      <c r="J23" s="148"/>
      <c r="K23" s="149">
        <f t="shared" si="20"/>
        <v>35.756927550455387</v>
      </c>
      <c r="L23" s="150">
        <f t="shared" si="15"/>
        <v>20.332525694343339</v>
      </c>
      <c r="M23" s="151">
        <f t="shared" si="21"/>
        <v>9.7175752057136631</v>
      </c>
      <c r="N23" s="152">
        <f t="shared" si="17"/>
        <v>15.424401856112048</v>
      </c>
    </row>
    <row r="24" spans="1:14" ht="15.75" customHeight="1" x14ac:dyDescent="0.2">
      <c r="A24" s="161" t="s">
        <v>36</v>
      </c>
      <c r="B24" s="162">
        <f>SUM(E24:H24)</f>
        <v>40694182.464810975</v>
      </c>
      <c r="C24" s="163"/>
      <c r="D24" s="248">
        <f t="shared" si="0"/>
        <v>29887335.653536875</v>
      </c>
      <c r="E24" s="164">
        <v>19348759.051741995</v>
      </c>
      <c r="F24" s="165">
        <v>10538576.60179488</v>
      </c>
      <c r="G24" s="166">
        <v>5898858.1733394004</v>
      </c>
      <c r="H24" s="167">
        <v>4907988.6379346997</v>
      </c>
      <c r="I24" s="168">
        <f>SUM(G24:H24)</f>
        <v>10806846.8112741</v>
      </c>
      <c r="J24" s="169"/>
      <c r="K24" s="170">
        <f t="shared" si="20"/>
        <v>52.45325528170217</v>
      </c>
      <c r="L24" s="171">
        <f t="shared" si="15"/>
        <v>26.556245037282622</v>
      </c>
      <c r="M24" s="172">
        <f t="shared" si="21"/>
        <v>12.060664057273371</v>
      </c>
      <c r="N24" s="173">
        <f t="shared" si="17"/>
        <v>25.897010244419544</v>
      </c>
    </row>
    <row r="25" spans="1:14" s="189" customFormat="1" ht="15.75" customHeight="1" x14ac:dyDescent="0.2">
      <c r="A25" s="143" t="s">
        <v>26</v>
      </c>
      <c r="B25" s="144">
        <f>SUM(B26:B27)</f>
        <v>90470591.606269896</v>
      </c>
      <c r="C25" s="174"/>
      <c r="D25" s="247">
        <f t="shared" si="0"/>
        <v>69542943.616587192</v>
      </c>
      <c r="E25" s="175">
        <f>SUM(E26:E27)</f>
        <v>51326653.6392712</v>
      </c>
      <c r="F25" s="176">
        <f>SUM(F26:F27)</f>
        <v>18216289.977316</v>
      </c>
      <c r="G25" s="177">
        <f>SUM(G26:G27)</f>
        <v>11182599.358723</v>
      </c>
      <c r="H25" s="178">
        <f>SUM(H26:H27)</f>
        <v>9745048.6309597008</v>
      </c>
      <c r="I25" s="179">
        <f>SUM(I26:I27)</f>
        <v>20927647.9896827</v>
      </c>
      <c r="J25" s="191"/>
      <c r="K25" s="185">
        <f t="shared" si="20"/>
        <v>43.267029950853001</v>
      </c>
      <c r="L25" s="186">
        <f t="shared" si="15"/>
        <v>23.131989763878529</v>
      </c>
      <c r="M25" s="187">
        <f t="shared" si="21"/>
        <v>10.771509788916134</v>
      </c>
      <c r="N25" s="188">
        <f t="shared" si="17"/>
        <v>20.135040186974475</v>
      </c>
    </row>
    <row r="26" spans="1:14" ht="15.75" customHeight="1" x14ac:dyDescent="0.2">
      <c r="A26" s="153" t="s">
        <v>0</v>
      </c>
      <c r="B26" s="154">
        <f>SUM(E26:H26)</f>
        <v>26477356.405762035</v>
      </c>
      <c r="C26" s="145"/>
      <c r="D26" s="248">
        <f t="shared" si="0"/>
        <v>20867902.420594461</v>
      </c>
      <c r="E26" s="155">
        <v>17242449.789404243</v>
      </c>
      <c r="F26" s="156">
        <v>3625452.6311902162</v>
      </c>
      <c r="G26" s="157">
        <v>2164829.3112649522</v>
      </c>
      <c r="H26" s="158">
        <v>3444624.6739026229</v>
      </c>
      <c r="I26" s="159">
        <f>SUM(G26:H26)</f>
        <v>5609453.9851675751</v>
      </c>
      <c r="J26" s="148"/>
      <c r="K26" s="149">
        <f t="shared" si="20"/>
        <v>34.878507033836961</v>
      </c>
      <c r="L26" s="150">
        <f t="shared" si="15"/>
        <v>21.185853675130645</v>
      </c>
      <c r="M26" s="151">
        <f t="shared" si="21"/>
        <v>13.009700141940906</v>
      </c>
      <c r="N26" s="152">
        <f t="shared" si="17"/>
        <v>13.692653358706311</v>
      </c>
    </row>
    <row r="27" spans="1:14" ht="15.75" customHeight="1" x14ac:dyDescent="0.2">
      <c r="A27" s="161" t="s">
        <v>1</v>
      </c>
      <c r="B27" s="162">
        <f>SUM(E27:H27)</f>
        <v>63993235.200507864</v>
      </c>
      <c r="C27" s="163"/>
      <c r="D27" s="248">
        <f t="shared" si="0"/>
        <v>48675041.195992738</v>
      </c>
      <c r="E27" s="164">
        <v>34084203.849866956</v>
      </c>
      <c r="F27" s="165">
        <v>14590837.346125785</v>
      </c>
      <c r="G27" s="166">
        <v>9017770.047458047</v>
      </c>
      <c r="H27" s="167">
        <v>6300423.9570570784</v>
      </c>
      <c r="I27" s="168">
        <f>SUM(G27:H27)</f>
        <v>15318194.004515126</v>
      </c>
      <c r="J27" s="169"/>
      <c r="K27" s="170">
        <f t="shared" si="20"/>
        <v>46.737801670642128</v>
      </c>
      <c r="L27" s="171">
        <f t="shared" si="15"/>
        <v>23.937208294781691</v>
      </c>
      <c r="M27" s="172">
        <f t="shared" si="21"/>
        <v>9.8454530972159322</v>
      </c>
      <c r="N27" s="173">
        <f t="shared" si="17"/>
        <v>22.800593375860437</v>
      </c>
    </row>
  </sheetData>
  <mergeCells count="6">
    <mergeCell ref="A2:A3"/>
    <mergeCell ref="B2:B3"/>
    <mergeCell ref="I2:I3"/>
    <mergeCell ref="K2:M2"/>
    <mergeCell ref="N2:N3"/>
    <mergeCell ref="D2:D3"/>
  </mergeCells>
  <pageMargins left="0.7" right="0.7" top="0.75" bottom="0.75" header="0.3" footer="0.3"/>
  <pageSetup paperSize="9"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22"/>
  <sheetViews>
    <sheetView view="pageBreakPreview" zoomScale="68" zoomScaleNormal="68" zoomScaleSheetLayoutView="68" workbookViewId="0">
      <pane ySplit="2" topLeftCell="A10" activePane="bottomLeft" state="frozen"/>
      <selection activeCell="H6" sqref="H6"/>
      <selection pane="bottomLeft" activeCell="G2" sqref="G2"/>
    </sheetView>
  </sheetViews>
  <sheetFormatPr defaultRowHeight="15" x14ac:dyDescent="0.25"/>
  <cols>
    <col min="1" max="1" width="20.42578125" style="85" customWidth="1"/>
    <col min="2" max="2" width="24.5703125" style="85" customWidth="1"/>
    <col min="3" max="3" width="21.28515625" style="85" customWidth="1"/>
    <col min="4" max="4" width="17.85546875" style="85" customWidth="1"/>
    <col min="5" max="5" width="18.140625" style="85" customWidth="1"/>
    <col min="6" max="6" width="19.7109375" style="85" customWidth="1"/>
    <col min="7" max="7" width="21.28515625" style="85" customWidth="1"/>
    <col min="8" max="8" width="20.28515625" style="85" customWidth="1"/>
    <col min="9" max="9" width="23.7109375" style="85" customWidth="1"/>
    <col min="10" max="11" width="16.140625" style="85" bestFit="1" customWidth="1"/>
    <col min="12" max="16384" width="9.140625" style="85"/>
  </cols>
  <sheetData>
    <row r="1" spans="1:11" ht="37.5" customHeight="1" x14ac:dyDescent="0.25">
      <c r="A1" s="90" t="s">
        <v>39</v>
      </c>
    </row>
    <row r="2" spans="1:11" s="243" customFormat="1" ht="72" customHeight="1" x14ac:dyDescent="0.25">
      <c r="A2" s="101" t="s">
        <v>249</v>
      </c>
      <c r="B2" s="242" t="s">
        <v>270</v>
      </c>
      <c r="C2" s="242" t="s">
        <v>271</v>
      </c>
      <c r="D2" s="242" t="s">
        <v>272</v>
      </c>
      <c r="E2" s="242" t="s">
        <v>38</v>
      </c>
      <c r="F2" s="242" t="s">
        <v>273</v>
      </c>
      <c r="G2" s="242" t="s">
        <v>274</v>
      </c>
      <c r="H2" s="242" t="s">
        <v>275</v>
      </c>
    </row>
    <row r="3" spans="1:11" ht="72" customHeight="1" x14ac:dyDescent="0.25">
      <c r="A3" s="101">
        <v>2010</v>
      </c>
      <c r="B3" s="244">
        <v>61852.204932787026</v>
      </c>
      <c r="C3" s="229"/>
      <c r="D3" s="229"/>
      <c r="E3" s="229"/>
      <c r="F3" s="229"/>
      <c r="G3" s="229"/>
      <c r="H3" s="229"/>
    </row>
    <row r="4" spans="1:11" ht="72" customHeight="1" x14ac:dyDescent="0.25">
      <c r="A4" s="101">
        <v>2011</v>
      </c>
      <c r="B4" s="244">
        <v>63249.869384959762</v>
      </c>
      <c r="C4" s="229"/>
      <c r="D4" s="229"/>
      <c r="E4" s="229"/>
      <c r="F4" s="229"/>
      <c r="G4" s="229"/>
      <c r="H4" s="229"/>
      <c r="I4" s="230"/>
    </row>
    <row r="5" spans="1:11" ht="72" customHeight="1" x14ac:dyDescent="0.25">
      <c r="A5" s="101">
        <v>2012</v>
      </c>
      <c r="B5" s="244">
        <v>61804.141602790427</v>
      </c>
      <c r="C5" s="229"/>
      <c r="D5" s="229"/>
      <c r="E5" s="229"/>
      <c r="F5" s="229"/>
      <c r="G5" s="229"/>
      <c r="H5" s="229"/>
      <c r="I5" s="230"/>
    </row>
    <row r="6" spans="1:11" ht="72" customHeight="1" x14ac:dyDescent="0.25">
      <c r="A6" s="101">
        <v>2013</v>
      </c>
      <c r="B6" s="244">
        <v>64027.346291720358</v>
      </c>
      <c r="C6" s="229"/>
      <c r="D6" s="229"/>
      <c r="E6" s="229"/>
      <c r="F6" s="229"/>
      <c r="G6" s="229"/>
      <c r="H6" s="229"/>
      <c r="I6" s="230"/>
    </row>
    <row r="7" spans="1:11" ht="29.25" customHeight="1" x14ac:dyDescent="0.25">
      <c r="A7" s="98" t="s">
        <v>35</v>
      </c>
      <c r="B7" s="102">
        <v>66951.191392149412</v>
      </c>
      <c r="C7" s="102">
        <v>13052.219344110305</v>
      </c>
      <c r="D7" s="102">
        <v>53898.972048039112</v>
      </c>
      <c r="E7" s="102">
        <v>5980.4086078505934</v>
      </c>
      <c r="F7" s="102">
        <v>28838.139412617995</v>
      </c>
      <c r="G7" s="102">
        <v>72931.600000000006</v>
      </c>
      <c r="H7" s="102">
        <v>101769.739412618</v>
      </c>
      <c r="I7" s="230"/>
    </row>
    <row r="8" spans="1:11" ht="29.25" customHeight="1" x14ac:dyDescent="0.25">
      <c r="A8" s="99" t="s">
        <v>37</v>
      </c>
      <c r="B8" s="103">
        <v>67902.545485580806</v>
      </c>
      <c r="C8" s="103">
        <v>12208.8231774248</v>
      </c>
      <c r="D8" s="103">
        <v>55693.722308156001</v>
      </c>
      <c r="E8" s="103">
        <v>5533.5588974191496</v>
      </c>
      <c r="F8" s="103">
        <v>29388.13552744544</v>
      </c>
      <c r="G8" s="103">
        <v>73436.104000000007</v>
      </c>
      <c r="H8" s="103">
        <v>102824.23952744545</v>
      </c>
      <c r="I8" s="230"/>
      <c r="J8" s="230"/>
      <c r="K8" s="230"/>
    </row>
    <row r="9" spans="1:11" ht="29.25" customHeight="1" x14ac:dyDescent="0.25">
      <c r="A9" s="99" t="s">
        <v>40</v>
      </c>
      <c r="B9" s="104">
        <v>67947.1203510911</v>
      </c>
      <c r="C9" s="104">
        <v>13571.0975</v>
      </c>
      <c r="D9" s="104">
        <v>54376.022851091097</v>
      </c>
      <c r="E9" s="104">
        <v>6063.4817899999998</v>
      </c>
      <c r="F9" s="104">
        <v>29557.017000000007</v>
      </c>
      <c r="G9" s="104">
        <v>74010.601999999999</v>
      </c>
      <c r="H9" s="104">
        <v>103567.61900000001</v>
      </c>
      <c r="I9" s="230"/>
    </row>
    <row r="10" spans="1:11" ht="29.25" customHeight="1" x14ac:dyDescent="0.25">
      <c r="A10" s="99" t="s">
        <v>47</v>
      </c>
      <c r="B10" s="104">
        <v>68422.3</v>
      </c>
      <c r="C10" s="104">
        <v>13205.5</v>
      </c>
      <c r="D10" s="104">
        <v>55216.800000000003</v>
      </c>
      <c r="E10" s="104">
        <v>7518</v>
      </c>
      <c r="F10" s="104">
        <v>28373.600000000006</v>
      </c>
      <c r="G10" s="104">
        <v>75940.399999999994</v>
      </c>
      <c r="H10" s="104">
        <v>104314</v>
      </c>
    </row>
    <row r="11" spans="1:11" ht="29.25" customHeight="1" x14ac:dyDescent="0.25">
      <c r="A11" s="99" t="s">
        <v>51</v>
      </c>
      <c r="B11" s="105">
        <v>68921.820999999996</v>
      </c>
      <c r="C11" s="105">
        <v>14415.714</v>
      </c>
      <c r="D11" s="105">
        <v>54506.107000000004</v>
      </c>
      <c r="E11" s="105">
        <v>8036.1019999999999</v>
      </c>
      <c r="F11" s="105">
        <v>28065.412200000006</v>
      </c>
      <c r="G11" s="105">
        <v>76957.922999999995</v>
      </c>
      <c r="H11" s="105">
        <v>105023.3352</v>
      </c>
    </row>
    <row r="12" spans="1:11" ht="29.25" customHeight="1" x14ac:dyDescent="0.25">
      <c r="A12" s="99" t="s">
        <v>53</v>
      </c>
      <c r="B12" s="106">
        <v>69001.285790210008</v>
      </c>
      <c r="C12" s="106">
        <v>15023.3273366925</v>
      </c>
      <c r="D12" s="106">
        <v>53977.958453517502</v>
      </c>
      <c r="E12" s="106">
        <v>9485.2842097900611</v>
      </c>
      <c r="F12" s="106">
        <v>27514.76999999999</v>
      </c>
      <c r="G12" s="106">
        <v>78486.570000000007</v>
      </c>
      <c r="H12" s="106">
        <v>106001.34</v>
      </c>
    </row>
    <row r="13" spans="1:11" ht="29.25" customHeight="1" x14ac:dyDescent="0.25">
      <c r="A13" s="99" t="s">
        <v>56</v>
      </c>
      <c r="B13" s="107">
        <v>67991.157800940797</v>
      </c>
      <c r="C13" s="107">
        <v>10643.984209790051</v>
      </c>
      <c r="D13" s="107">
        <v>57347.173591150749</v>
      </c>
      <c r="E13" s="107">
        <v>11895.152199059199</v>
      </c>
      <c r="F13" s="107">
        <v>26804.040000000008</v>
      </c>
      <c r="G13" s="107">
        <v>79886.31</v>
      </c>
      <c r="H13" s="107">
        <v>106690.35</v>
      </c>
    </row>
    <row r="14" spans="1:11" ht="29.25" customHeight="1" x14ac:dyDescent="0.25">
      <c r="A14" s="99" t="s">
        <v>238</v>
      </c>
      <c r="B14" s="107">
        <v>68772.1293741884</v>
      </c>
      <c r="C14" s="107">
        <v>11198.295255046</v>
      </c>
      <c r="D14" s="107">
        <v>57573.834119142397</v>
      </c>
      <c r="E14" s="107">
        <v>11897.066463811601</v>
      </c>
      <c r="F14" s="107">
        <v>27364.201963622705</v>
      </c>
      <c r="G14" s="107">
        <v>80669.195838</v>
      </c>
      <c r="H14" s="107">
        <v>108033.3978016227</v>
      </c>
    </row>
    <row r="15" spans="1:11" ht="29.25" customHeight="1" x14ac:dyDescent="0.25">
      <c r="A15" s="99" t="s">
        <v>239</v>
      </c>
      <c r="B15" s="108">
        <v>69472.054122956091</v>
      </c>
      <c r="C15" s="108">
        <v>11549.31</v>
      </c>
      <c r="D15" s="108">
        <v>57922.744122956094</v>
      </c>
      <c r="E15" s="108">
        <v>11679.830877043898</v>
      </c>
      <c r="F15" s="108">
        <v>27439.715000000011</v>
      </c>
      <c r="G15" s="108">
        <v>81151.884999999995</v>
      </c>
      <c r="H15" s="108">
        <v>108591.6</v>
      </c>
    </row>
    <row r="16" spans="1:11" ht="29.25" customHeight="1" x14ac:dyDescent="0.25">
      <c r="A16" s="99" t="s">
        <v>245</v>
      </c>
      <c r="B16" s="109">
        <v>70665.895854019196</v>
      </c>
      <c r="C16" s="109">
        <v>16836.792079151801</v>
      </c>
      <c r="D16" s="109">
        <v>53829.103774867399</v>
      </c>
      <c r="E16" s="109">
        <v>11926.22536525859</v>
      </c>
      <c r="F16" s="109">
        <v>26846.924371914196</v>
      </c>
      <c r="G16" s="109">
        <v>82592.121219277804</v>
      </c>
      <c r="H16" s="109">
        <v>109439.045591192</v>
      </c>
    </row>
    <row r="17" spans="1:10" ht="29.25" customHeight="1" x14ac:dyDescent="0.25">
      <c r="A17" s="99" t="s">
        <v>246</v>
      </c>
      <c r="B17" s="110">
        <v>70354.895793885298</v>
      </c>
      <c r="C17" s="110">
        <v>17678.916449170702</v>
      </c>
      <c r="D17" s="110">
        <v>52675.9793447146</v>
      </c>
      <c r="E17" s="110">
        <v>13585.1916302301</v>
      </c>
      <c r="F17" s="110">
        <v>26346.419666215195</v>
      </c>
      <c r="G17" s="110">
        <v>83940.087911177805</v>
      </c>
      <c r="H17" s="110">
        <v>110286.507577393</v>
      </c>
    </row>
    <row r="18" spans="1:10" ht="29.25" customHeight="1" x14ac:dyDescent="0.25">
      <c r="A18" s="99" t="s">
        <v>247</v>
      </c>
      <c r="B18" s="110">
        <v>69090.006515289293</v>
      </c>
      <c r="C18" s="110">
        <v>18029.070774051699</v>
      </c>
      <c r="D18" s="110">
        <v>51060.935741237598</v>
      </c>
      <c r="E18" s="110">
        <v>15998.048250358601</v>
      </c>
      <c r="F18" s="110">
        <v>26045.914960516195</v>
      </c>
      <c r="G18" s="110">
        <v>85088.054603077806</v>
      </c>
      <c r="H18" s="110">
        <v>111133.969563594</v>
      </c>
    </row>
    <row r="19" spans="1:10" ht="29.25" customHeight="1" x14ac:dyDescent="0.25">
      <c r="A19" s="100" t="s">
        <v>248</v>
      </c>
      <c r="B19" s="111">
        <v>68866.395970541198</v>
      </c>
      <c r="C19" s="111">
        <v>17700.866331270001</v>
      </c>
      <c r="D19" s="111">
        <v>51165.529639271197</v>
      </c>
      <c r="E19" s="111">
        <v>17671.142266640851</v>
      </c>
      <c r="F19" s="111">
        <v>25581.431326411956</v>
      </c>
      <c r="G19" s="110">
        <v>86537.538237182045</v>
      </c>
      <c r="H19" s="110">
        <v>112118.969563594</v>
      </c>
    </row>
    <row r="20" spans="1:10" ht="29.25" customHeight="1" x14ac:dyDescent="0.25">
      <c r="A20" s="98" t="s">
        <v>258</v>
      </c>
      <c r="B20" s="102">
        <v>68955.347970541203</v>
      </c>
      <c r="C20" s="102">
        <v>17800.866331270001</v>
      </c>
      <c r="D20" s="102">
        <v>51154.481639271202</v>
      </c>
      <c r="E20" s="102">
        <v>19251.376266640797</v>
      </c>
      <c r="F20" s="102">
        <v>24962.245326411983</v>
      </c>
      <c r="G20" s="102">
        <v>88206.724237182018</v>
      </c>
      <c r="H20" s="102">
        <v>113168.969563594</v>
      </c>
    </row>
    <row r="21" spans="1:10" ht="29.25" customHeight="1" x14ac:dyDescent="0.25">
      <c r="A21" s="98" t="s">
        <v>259</v>
      </c>
      <c r="B21" s="102">
        <v>69165.624090541198</v>
      </c>
      <c r="C21" s="102">
        <v>17991.866441270002</v>
      </c>
      <c r="D21" s="102">
        <v>51173.757649271196</v>
      </c>
      <c r="E21" s="102">
        <v>20343.576490640797</v>
      </c>
      <c r="F21" s="102">
        <v>24801.768982412003</v>
      </c>
      <c r="G21" s="102">
        <v>89509.200581181998</v>
      </c>
      <c r="H21" s="102">
        <v>114310.969563594</v>
      </c>
      <c r="I21" s="231"/>
      <c r="J21" s="231"/>
    </row>
    <row r="22" spans="1:10" ht="29.25" customHeight="1" x14ac:dyDescent="0.25">
      <c r="A22" s="98" t="s">
        <v>260</v>
      </c>
      <c r="B22" s="102">
        <v>69542.943616587203</v>
      </c>
      <c r="C22" s="102">
        <v>18216.289977315999</v>
      </c>
      <c r="D22" s="102">
        <v>51326.653639271201</v>
      </c>
      <c r="E22" s="102">
        <v>20927.6479896827</v>
      </c>
      <c r="F22" s="102">
        <v>25022.377957324105</v>
      </c>
      <c r="G22" s="102">
        <v>90470.591606269896</v>
      </c>
      <c r="H22" s="102">
        <v>115492.969563594</v>
      </c>
      <c r="I22" s="231"/>
    </row>
  </sheetData>
  <pageMargins left="0.7" right="0.7" top="0.75" bottom="0.75" header="0.3" footer="0.3"/>
  <pageSetup paperSize="9" scale="5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F64C-C08E-43E3-A5A8-DB441D0A86DE}">
  <dimension ref="B1:F31"/>
  <sheetViews>
    <sheetView topLeftCell="A22" zoomScaleNormal="100" workbookViewId="0">
      <selection activeCell="I11" sqref="I11"/>
    </sheetView>
  </sheetViews>
  <sheetFormatPr defaultRowHeight="12.75" x14ac:dyDescent="0.2"/>
  <cols>
    <col min="1" max="1" width="9.140625" style="264"/>
    <col min="2" max="2" width="34.42578125" style="264" customWidth="1"/>
    <col min="3" max="3" width="16" style="264" customWidth="1"/>
    <col min="4" max="4" width="11.7109375" style="264" customWidth="1"/>
    <col min="5" max="5" width="15" style="264" bestFit="1" customWidth="1"/>
    <col min="6" max="6" width="13.5703125" style="264" bestFit="1" customWidth="1"/>
    <col min="7" max="7" width="10.85546875" style="264" customWidth="1"/>
    <col min="8" max="16384" width="9.140625" style="264"/>
  </cols>
  <sheetData>
    <row r="1" spans="2:6" ht="13.5" thickBot="1" x14ac:dyDescent="0.25"/>
    <row r="2" spans="2:6" s="255" customFormat="1" ht="35.25" customHeight="1" thickBot="1" x14ac:dyDescent="0.25">
      <c r="B2" s="302" t="s">
        <v>281</v>
      </c>
      <c r="C2" s="303"/>
      <c r="D2" s="304"/>
      <c r="E2" s="254"/>
    </row>
    <row r="3" spans="2:6" s="255" customFormat="1" x14ac:dyDescent="0.2">
      <c r="B3" s="273" t="s">
        <v>282</v>
      </c>
      <c r="C3" s="270" t="s">
        <v>283</v>
      </c>
      <c r="D3" s="271" t="s">
        <v>284</v>
      </c>
      <c r="E3" s="254"/>
    </row>
    <row r="4" spans="2:6" s="255" customFormat="1" x14ac:dyDescent="0.2">
      <c r="B4" s="256" t="s">
        <v>285</v>
      </c>
      <c r="C4" s="257">
        <v>3407378.8301263647</v>
      </c>
      <c r="D4" s="258">
        <v>34.965231669559948</v>
      </c>
      <c r="E4" s="268"/>
      <c r="F4" s="266"/>
    </row>
    <row r="5" spans="2:6" s="255" customFormat="1" x14ac:dyDescent="0.2">
      <c r="B5" s="259" t="s">
        <v>286</v>
      </c>
      <c r="C5" s="257">
        <v>1679499.7157433545</v>
      </c>
      <c r="D5" s="258">
        <v>17.234390297526339</v>
      </c>
      <c r="E5" s="268"/>
      <c r="F5" s="266"/>
    </row>
    <row r="6" spans="2:6" s="255" customFormat="1" x14ac:dyDescent="0.2">
      <c r="B6" s="259" t="s">
        <v>287</v>
      </c>
      <c r="C6" s="257">
        <v>1528503.117385081</v>
      </c>
      <c r="D6" s="258">
        <v>15.684920365908336</v>
      </c>
      <c r="E6" s="268"/>
      <c r="F6" s="266"/>
    </row>
    <row r="7" spans="2:6" s="255" customFormat="1" x14ac:dyDescent="0.2">
      <c r="B7" s="259" t="s">
        <v>288</v>
      </c>
      <c r="C7" s="257">
        <v>1144830.2399229503</v>
      </c>
      <c r="D7" s="258">
        <v>11.747814539230246</v>
      </c>
      <c r="E7" s="268"/>
      <c r="F7" s="266"/>
    </row>
    <row r="8" spans="2:6" s="255" customFormat="1" x14ac:dyDescent="0.2">
      <c r="B8" s="259" t="s">
        <v>289</v>
      </c>
      <c r="C8" s="257">
        <v>802531.37495328393</v>
      </c>
      <c r="D8" s="258">
        <v>8.2352731663509822</v>
      </c>
      <c r="E8" s="268"/>
      <c r="F8" s="266"/>
    </row>
    <row r="9" spans="2:6" s="255" customFormat="1" x14ac:dyDescent="0.2">
      <c r="B9" s="259" t="s">
        <v>290</v>
      </c>
      <c r="C9" s="257">
        <v>903063.16558688623</v>
      </c>
      <c r="D9" s="258">
        <v>9.2668923448763234</v>
      </c>
      <c r="E9" s="268"/>
      <c r="F9" s="266"/>
    </row>
    <row r="10" spans="2:6" s="255" customFormat="1" x14ac:dyDescent="0.2">
      <c r="B10" s="260" t="s">
        <v>291</v>
      </c>
      <c r="C10" s="257">
        <v>114072.88389286597</v>
      </c>
      <c r="D10" s="258">
        <v>1.1705727514838593</v>
      </c>
      <c r="E10" s="268"/>
      <c r="F10" s="266"/>
    </row>
    <row r="11" spans="2:6" s="255" customFormat="1" x14ac:dyDescent="0.2">
      <c r="B11" s="260" t="s">
        <v>292</v>
      </c>
      <c r="C11" s="257">
        <v>165169.30334891003</v>
      </c>
      <c r="D11" s="258">
        <v>1.6949048650631804</v>
      </c>
      <c r="E11" s="268"/>
      <c r="F11" s="266"/>
    </row>
    <row r="12" spans="2:6" s="255" customFormat="1" ht="22.5" customHeight="1" x14ac:dyDescent="0.2">
      <c r="B12" s="261" t="s">
        <v>304</v>
      </c>
      <c r="C12" s="262">
        <f>SUM(C4:C11)</f>
        <v>9745048.6309596971</v>
      </c>
      <c r="D12" s="263">
        <v>99.999999999999233</v>
      </c>
      <c r="E12" s="266"/>
      <c r="F12" s="266"/>
    </row>
    <row r="13" spans="2:6" ht="15.75" customHeight="1" x14ac:dyDescent="0.2">
      <c r="B13" s="298" t="s">
        <v>293</v>
      </c>
      <c r="C13" s="298"/>
      <c r="D13" s="298"/>
    </row>
    <row r="14" spans="2:6" ht="24.75" customHeight="1" thickBot="1" x14ac:dyDescent="0.25"/>
    <row r="15" spans="2:6" s="255" customFormat="1" ht="50.25" customHeight="1" thickBot="1" x14ac:dyDescent="0.25">
      <c r="B15" s="302" t="s">
        <v>305</v>
      </c>
      <c r="C15" s="303"/>
      <c r="D15" s="304"/>
      <c r="E15" s="254"/>
    </row>
    <row r="16" spans="2:6" s="255" customFormat="1" x14ac:dyDescent="0.2">
      <c r="B16" s="272" t="s">
        <v>294</v>
      </c>
      <c r="C16" s="270" t="s">
        <v>283</v>
      </c>
      <c r="D16" s="271" t="s">
        <v>284</v>
      </c>
      <c r="E16" s="254"/>
    </row>
    <row r="17" spans="2:6" s="255" customFormat="1" x14ac:dyDescent="0.2">
      <c r="B17" s="260" t="s">
        <v>295</v>
      </c>
      <c r="C17" s="257">
        <v>966436.48970279552</v>
      </c>
      <c r="D17" s="258">
        <v>9.9172054065738706</v>
      </c>
      <c r="E17" s="267"/>
      <c r="F17" s="266"/>
    </row>
    <row r="18" spans="2:6" s="255" customFormat="1" x14ac:dyDescent="0.2">
      <c r="B18" s="260" t="s">
        <v>296</v>
      </c>
      <c r="C18" s="257">
        <v>8778612.1412569862</v>
      </c>
      <c r="D18" s="258">
        <v>90.0827945934262</v>
      </c>
      <c r="E18" s="267"/>
      <c r="F18" s="266"/>
    </row>
    <row r="19" spans="2:6" s="255" customFormat="1" ht="19.5" customHeight="1" x14ac:dyDescent="0.2">
      <c r="B19" s="261" t="s">
        <v>304</v>
      </c>
      <c r="C19" s="262">
        <f>SUM(C17:C18)</f>
        <v>9745048.6309597809</v>
      </c>
      <c r="D19" s="263">
        <v>100.00000000000009</v>
      </c>
      <c r="E19" s="266"/>
      <c r="F19" s="266"/>
    </row>
    <row r="20" spans="2:6" ht="15.75" customHeight="1" thickBot="1" x14ac:dyDescent="0.25">
      <c r="B20" s="298" t="s">
        <v>293</v>
      </c>
      <c r="C20" s="298"/>
      <c r="D20" s="298"/>
    </row>
    <row r="21" spans="2:6" ht="30.75" customHeight="1" x14ac:dyDescent="0.2">
      <c r="B21" s="299" t="s">
        <v>306</v>
      </c>
      <c r="C21" s="300"/>
      <c r="D21" s="301"/>
    </row>
    <row r="22" spans="2:6" ht="30" customHeight="1" thickBot="1" x14ac:dyDescent="0.25">
      <c r="B22" s="305" t="s">
        <v>307</v>
      </c>
      <c r="C22" s="306"/>
      <c r="D22" s="307"/>
      <c r="E22" s="254"/>
    </row>
    <row r="23" spans="2:6" x14ac:dyDescent="0.2">
      <c r="B23" s="269" t="s">
        <v>297</v>
      </c>
      <c r="C23" s="270" t="s">
        <v>283</v>
      </c>
      <c r="D23" s="271" t="s">
        <v>284</v>
      </c>
      <c r="E23" s="254"/>
    </row>
    <row r="24" spans="2:6" x14ac:dyDescent="0.2">
      <c r="B24" s="265" t="s">
        <v>298</v>
      </c>
      <c r="C24" s="257">
        <v>177550.7283181549</v>
      </c>
      <c r="D24" s="258">
        <f t="shared" ref="D24:D30" si="0">100*C24/C$30</f>
        <v>18.371691281312884</v>
      </c>
      <c r="E24" s="254"/>
    </row>
    <row r="25" spans="2:6" x14ac:dyDescent="0.2">
      <c r="B25" s="265" t="s">
        <v>299</v>
      </c>
      <c r="C25" s="257">
        <v>609396.34371054929</v>
      </c>
      <c r="D25" s="258">
        <f>100*C25/C$30</f>
        <v>63.056015599944317</v>
      </c>
      <c r="E25" s="254"/>
    </row>
    <row r="26" spans="2:6" x14ac:dyDescent="0.2">
      <c r="B26" s="265" t="s">
        <v>300</v>
      </c>
      <c r="C26" s="257">
        <v>152638.54112070709</v>
      </c>
      <c r="D26" s="258">
        <f t="shared" si="0"/>
        <v>15.79395467234969</v>
      </c>
      <c r="E26" s="254"/>
    </row>
    <row r="27" spans="2:6" x14ac:dyDescent="0.2">
      <c r="B27" s="265" t="s">
        <v>301</v>
      </c>
      <c r="C27" s="257">
        <v>1045.9338886427968</v>
      </c>
      <c r="D27" s="258">
        <f t="shared" si="0"/>
        <v>0.10822582754138849</v>
      </c>
      <c r="E27" s="254"/>
    </row>
    <row r="28" spans="2:6" x14ac:dyDescent="0.2">
      <c r="B28" s="265" t="s">
        <v>302</v>
      </c>
      <c r="C28" s="257">
        <v>11357.810683168445</v>
      </c>
      <c r="D28" s="258">
        <f t="shared" si="0"/>
        <v>1.1752257705688722</v>
      </c>
      <c r="E28" s="254"/>
    </row>
    <row r="29" spans="2:6" x14ac:dyDescent="0.2">
      <c r="B29" s="265" t="s">
        <v>303</v>
      </c>
      <c r="C29" s="257">
        <v>14447.13198157357</v>
      </c>
      <c r="D29" s="258">
        <f t="shared" si="0"/>
        <v>1.4948868482828532</v>
      </c>
      <c r="E29" s="254"/>
    </row>
    <row r="30" spans="2:6" ht="21" customHeight="1" x14ac:dyDescent="0.2">
      <c r="B30" s="261" t="s">
        <v>304</v>
      </c>
      <c r="C30" s="262">
        <f>SUM(C24:C29)</f>
        <v>966436.4897027961</v>
      </c>
      <c r="D30" s="263">
        <f t="shared" si="0"/>
        <v>100</v>
      </c>
      <c r="E30" s="254"/>
    </row>
    <row r="31" spans="2:6" ht="15.75" customHeight="1" x14ac:dyDescent="0.2">
      <c r="B31" s="298" t="s">
        <v>293</v>
      </c>
      <c r="C31" s="298"/>
      <c r="D31" s="298"/>
    </row>
  </sheetData>
  <mergeCells count="7">
    <mergeCell ref="B31:D31"/>
    <mergeCell ref="B21:D21"/>
    <mergeCell ref="B2:D2"/>
    <mergeCell ref="B13:D13"/>
    <mergeCell ref="B15:D15"/>
    <mergeCell ref="B20:D20"/>
    <mergeCell ref="B22:D2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0B75-D452-4BBC-A825-9DF5C5F44B39}">
  <dimension ref="B3:F185"/>
  <sheetViews>
    <sheetView workbookViewId="0">
      <selection activeCell="C14" sqref="C14"/>
    </sheetView>
  </sheetViews>
  <sheetFormatPr defaultRowHeight="12.75" x14ac:dyDescent="0.2"/>
  <cols>
    <col min="2" max="2" width="27.5703125" customWidth="1"/>
    <col min="3" max="3" width="23" style="236" customWidth="1"/>
    <col min="4" max="4" width="16.85546875" style="236" customWidth="1"/>
    <col min="5" max="5" width="16.28515625" customWidth="1"/>
    <col min="6" max="6" width="23.42578125" customWidth="1"/>
  </cols>
  <sheetData>
    <row r="3" spans="2:6" s="234" customFormat="1" x14ac:dyDescent="0.2">
      <c r="B3" s="234" t="s">
        <v>267</v>
      </c>
      <c r="C3" s="235" t="s">
        <v>268</v>
      </c>
      <c r="D3" s="235" t="s">
        <v>269</v>
      </c>
    </row>
    <row r="4" spans="2:6" x14ac:dyDescent="0.2">
      <c r="B4" t="s">
        <v>57</v>
      </c>
      <c r="C4" s="238">
        <v>46.1</v>
      </c>
      <c r="D4" s="237">
        <v>41609</v>
      </c>
    </row>
    <row r="5" spans="2:6" x14ac:dyDescent="0.2">
      <c r="B5" t="s">
        <v>58</v>
      </c>
      <c r="C5" s="238">
        <v>35.33</v>
      </c>
      <c r="D5" s="237">
        <v>43344</v>
      </c>
    </row>
    <row r="6" spans="2:6" x14ac:dyDescent="0.2">
      <c r="B6" t="s">
        <v>66</v>
      </c>
      <c r="C6" s="238">
        <v>34</v>
      </c>
      <c r="D6" s="237">
        <v>42705</v>
      </c>
    </row>
    <row r="7" spans="2:6" x14ac:dyDescent="0.2">
      <c r="B7" t="s">
        <v>67</v>
      </c>
      <c r="C7" s="238">
        <v>31.7</v>
      </c>
      <c r="D7" s="237">
        <v>43344</v>
      </c>
    </row>
    <row r="8" spans="2:6" x14ac:dyDescent="0.2">
      <c r="B8" t="s">
        <v>62</v>
      </c>
      <c r="C8" s="238">
        <v>29.4</v>
      </c>
      <c r="D8" s="237">
        <v>43252</v>
      </c>
      <c r="F8" s="232"/>
    </row>
    <row r="9" spans="2:6" x14ac:dyDescent="0.2">
      <c r="B9" t="s">
        <v>69</v>
      </c>
      <c r="C9" s="238">
        <v>27.5</v>
      </c>
      <c r="D9" s="237">
        <v>43344</v>
      </c>
    </row>
    <row r="10" spans="2:6" x14ac:dyDescent="0.2">
      <c r="B10" t="s">
        <v>71</v>
      </c>
      <c r="C10" s="238">
        <v>27.25</v>
      </c>
      <c r="D10" s="237">
        <v>43070</v>
      </c>
    </row>
    <row r="11" spans="2:6" x14ac:dyDescent="0.2">
      <c r="B11" t="s">
        <v>65</v>
      </c>
      <c r="C11" s="238">
        <v>26.4</v>
      </c>
      <c r="D11" s="237">
        <v>43070</v>
      </c>
    </row>
    <row r="12" spans="2:6" x14ac:dyDescent="0.2">
      <c r="B12" t="s">
        <v>84</v>
      </c>
      <c r="C12" s="238">
        <v>25.04</v>
      </c>
      <c r="D12" s="237">
        <v>43070</v>
      </c>
    </row>
    <row r="13" spans="2:6" s="239" customFormat="1" x14ac:dyDescent="0.2">
      <c r="B13" s="239" t="s">
        <v>103</v>
      </c>
      <c r="C13" s="240">
        <v>23.1</v>
      </c>
      <c r="D13" s="241">
        <v>43435</v>
      </c>
    </row>
    <row r="14" spans="2:6" x14ac:dyDescent="0.2">
      <c r="B14" t="s">
        <v>72</v>
      </c>
      <c r="C14" s="238">
        <v>20.8</v>
      </c>
      <c r="D14" s="237">
        <v>43344</v>
      </c>
    </row>
    <row r="15" spans="2:6" x14ac:dyDescent="0.2">
      <c r="B15" t="s">
        <v>70</v>
      </c>
      <c r="C15" s="238">
        <v>20</v>
      </c>
      <c r="D15" s="237">
        <v>43070</v>
      </c>
      <c r="F15" s="232"/>
    </row>
    <row r="16" spans="2:6" x14ac:dyDescent="0.2">
      <c r="B16" t="s">
        <v>76</v>
      </c>
      <c r="C16" s="238">
        <v>19.600000000000001</v>
      </c>
      <c r="D16" s="237">
        <v>43070</v>
      </c>
    </row>
    <row r="17" spans="2:6" x14ac:dyDescent="0.2">
      <c r="B17" t="s">
        <v>73</v>
      </c>
      <c r="C17" s="238">
        <v>18.600000000000001</v>
      </c>
      <c r="D17" s="237">
        <v>43344</v>
      </c>
    </row>
    <row r="18" spans="2:6" x14ac:dyDescent="0.2">
      <c r="B18" t="s">
        <v>92</v>
      </c>
      <c r="C18" s="238">
        <v>18.600000000000001</v>
      </c>
      <c r="D18" s="237">
        <v>43344</v>
      </c>
    </row>
    <row r="19" spans="2:6" x14ac:dyDescent="0.2">
      <c r="B19" t="s">
        <v>77</v>
      </c>
      <c r="C19" s="238">
        <v>18.100000000000001</v>
      </c>
      <c r="D19" s="237">
        <v>43070</v>
      </c>
    </row>
    <row r="20" spans="2:6" x14ac:dyDescent="0.2">
      <c r="B20" t="s">
        <v>83</v>
      </c>
      <c r="C20" s="238">
        <v>18.07</v>
      </c>
      <c r="D20" s="237">
        <v>43374</v>
      </c>
      <c r="F20" s="232"/>
    </row>
    <row r="21" spans="2:6" x14ac:dyDescent="0.2">
      <c r="B21" t="s">
        <v>79</v>
      </c>
      <c r="C21" s="238">
        <v>17.7</v>
      </c>
      <c r="D21" s="237">
        <v>43070</v>
      </c>
    </row>
    <row r="22" spans="2:6" x14ac:dyDescent="0.2">
      <c r="B22" t="s">
        <v>86</v>
      </c>
      <c r="C22" s="238">
        <v>16.8</v>
      </c>
      <c r="D22" s="237">
        <v>42339</v>
      </c>
    </row>
    <row r="23" spans="2:6" x14ac:dyDescent="0.2">
      <c r="B23" t="s">
        <v>151</v>
      </c>
      <c r="C23" s="238">
        <v>16</v>
      </c>
      <c r="D23" s="237">
        <v>43070</v>
      </c>
    </row>
    <row r="24" spans="2:6" x14ac:dyDescent="0.2">
      <c r="B24" t="s">
        <v>211</v>
      </c>
      <c r="C24" s="238">
        <v>16</v>
      </c>
      <c r="D24" s="237">
        <v>43132</v>
      </c>
    </row>
    <row r="25" spans="2:6" x14ac:dyDescent="0.2">
      <c r="B25" t="s">
        <v>82</v>
      </c>
      <c r="C25" s="238">
        <v>15.7</v>
      </c>
      <c r="D25" s="237">
        <v>43252</v>
      </c>
    </row>
    <row r="26" spans="2:6" x14ac:dyDescent="0.2">
      <c r="B26" t="s">
        <v>97</v>
      </c>
      <c r="C26" s="238">
        <v>15.7</v>
      </c>
      <c r="D26" s="237">
        <v>43070</v>
      </c>
    </row>
    <row r="27" spans="2:6" x14ac:dyDescent="0.2">
      <c r="B27" t="s">
        <v>90</v>
      </c>
      <c r="C27" s="238">
        <v>15.5</v>
      </c>
      <c r="D27" s="237">
        <v>43344</v>
      </c>
    </row>
    <row r="28" spans="2:6" x14ac:dyDescent="0.2">
      <c r="B28" t="s">
        <v>91</v>
      </c>
      <c r="C28" s="238">
        <v>15.2</v>
      </c>
      <c r="D28" s="237">
        <v>43070</v>
      </c>
    </row>
    <row r="29" spans="2:6" x14ac:dyDescent="0.2">
      <c r="B29" t="s">
        <v>87</v>
      </c>
      <c r="C29" s="238">
        <v>14.8</v>
      </c>
      <c r="D29" s="237">
        <v>43070</v>
      </c>
    </row>
    <row r="30" spans="2:6" x14ac:dyDescent="0.2">
      <c r="B30" t="s">
        <v>78</v>
      </c>
      <c r="C30" s="238">
        <v>14.55</v>
      </c>
      <c r="D30" s="237">
        <v>43344</v>
      </c>
    </row>
    <row r="31" spans="2:6" x14ac:dyDescent="0.2">
      <c r="B31" t="s">
        <v>59</v>
      </c>
      <c r="C31" s="238">
        <v>14</v>
      </c>
      <c r="D31" s="237">
        <v>43070</v>
      </c>
    </row>
    <row r="32" spans="2:6" x14ac:dyDescent="0.2">
      <c r="B32" t="s">
        <v>64</v>
      </c>
      <c r="C32" s="238">
        <v>14</v>
      </c>
      <c r="D32" s="237">
        <v>43070</v>
      </c>
    </row>
    <row r="33" spans="2:4" x14ac:dyDescent="0.2">
      <c r="B33" t="s">
        <v>104</v>
      </c>
      <c r="C33" s="238">
        <v>13.9</v>
      </c>
      <c r="D33" s="237">
        <v>43070</v>
      </c>
    </row>
    <row r="34" spans="2:4" x14ac:dyDescent="0.2">
      <c r="B34" t="s">
        <v>96</v>
      </c>
      <c r="C34" s="238">
        <v>13.5</v>
      </c>
      <c r="D34" s="237">
        <v>43070</v>
      </c>
    </row>
    <row r="35" spans="2:4" x14ac:dyDescent="0.2">
      <c r="B35" t="s">
        <v>85</v>
      </c>
      <c r="C35" s="238">
        <v>12.7</v>
      </c>
      <c r="D35" s="237">
        <v>43344</v>
      </c>
    </row>
    <row r="36" spans="2:4" x14ac:dyDescent="0.2">
      <c r="B36" t="s">
        <v>80</v>
      </c>
      <c r="C36" s="238">
        <v>12.7</v>
      </c>
      <c r="D36" s="237">
        <v>43070</v>
      </c>
    </row>
    <row r="37" spans="2:4" x14ac:dyDescent="0.2">
      <c r="B37" t="s">
        <v>88</v>
      </c>
      <c r="C37" s="238">
        <v>12.2</v>
      </c>
      <c r="D37" s="237">
        <v>43070</v>
      </c>
    </row>
    <row r="38" spans="2:4" x14ac:dyDescent="0.2">
      <c r="B38" t="s">
        <v>105</v>
      </c>
      <c r="C38" s="238">
        <v>12.1</v>
      </c>
      <c r="D38" s="237">
        <v>43252</v>
      </c>
    </row>
    <row r="39" spans="2:4" x14ac:dyDescent="0.2">
      <c r="B39" t="s">
        <v>75</v>
      </c>
      <c r="C39" s="238">
        <v>12</v>
      </c>
      <c r="D39" s="237">
        <v>43070</v>
      </c>
    </row>
    <row r="40" spans="2:4" x14ac:dyDescent="0.2">
      <c r="B40" t="s">
        <v>101</v>
      </c>
      <c r="C40" s="238">
        <v>11.8</v>
      </c>
      <c r="D40" s="237">
        <v>43070</v>
      </c>
    </row>
    <row r="41" spans="2:4" x14ac:dyDescent="0.2">
      <c r="B41" t="s">
        <v>109</v>
      </c>
      <c r="C41" s="238">
        <v>11.7</v>
      </c>
      <c r="D41" s="237">
        <v>43374</v>
      </c>
    </row>
    <row r="42" spans="2:4" x14ac:dyDescent="0.2">
      <c r="B42" t="s">
        <v>95</v>
      </c>
      <c r="C42" s="238">
        <v>11.6</v>
      </c>
      <c r="D42" s="237">
        <v>43070</v>
      </c>
    </row>
    <row r="43" spans="2:4" x14ac:dyDescent="0.2">
      <c r="B43" t="s">
        <v>61</v>
      </c>
      <c r="C43" s="238">
        <v>11.5</v>
      </c>
      <c r="D43" s="237">
        <v>43070</v>
      </c>
    </row>
    <row r="44" spans="2:4" x14ac:dyDescent="0.2">
      <c r="B44" t="s">
        <v>81</v>
      </c>
      <c r="C44" s="238">
        <v>11.3</v>
      </c>
      <c r="D44" s="237">
        <v>43344</v>
      </c>
    </row>
    <row r="45" spans="2:4" x14ac:dyDescent="0.2">
      <c r="B45" t="s">
        <v>111</v>
      </c>
      <c r="C45" s="238">
        <v>11.1</v>
      </c>
      <c r="D45" s="237">
        <v>43191</v>
      </c>
    </row>
    <row r="46" spans="2:4" x14ac:dyDescent="0.2">
      <c r="B46" t="s">
        <v>127</v>
      </c>
      <c r="C46" s="238">
        <v>11.1</v>
      </c>
      <c r="D46" s="237">
        <v>43313</v>
      </c>
    </row>
    <row r="47" spans="2:4" x14ac:dyDescent="0.2">
      <c r="B47" t="s">
        <v>68</v>
      </c>
      <c r="C47" s="238">
        <v>10.95</v>
      </c>
      <c r="D47" s="237">
        <v>43070</v>
      </c>
    </row>
    <row r="48" spans="2:4" x14ac:dyDescent="0.2">
      <c r="B48" t="s">
        <v>107</v>
      </c>
      <c r="C48" s="238">
        <v>10.6</v>
      </c>
      <c r="D48" s="237">
        <v>43374</v>
      </c>
    </row>
    <row r="49" spans="2:4" x14ac:dyDescent="0.2">
      <c r="B49" t="s">
        <v>119</v>
      </c>
      <c r="C49" s="238">
        <v>10.3</v>
      </c>
      <c r="D49" s="237">
        <v>41974</v>
      </c>
    </row>
    <row r="50" spans="2:4" x14ac:dyDescent="0.2">
      <c r="B50" t="s">
        <v>125</v>
      </c>
      <c r="C50" s="238">
        <v>10.199999999999999</v>
      </c>
      <c r="D50" s="237">
        <v>43344</v>
      </c>
    </row>
    <row r="51" spans="2:4" x14ac:dyDescent="0.2">
      <c r="B51" t="s">
        <v>89</v>
      </c>
      <c r="C51" s="238">
        <v>10.1</v>
      </c>
      <c r="D51" s="237">
        <v>43070</v>
      </c>
    </row>
    <row r="52" spans="2:4" x14ac:dyDescent="0.2">
      <c r="B52" t="s">
        <v>102</v>
      </c>
      <c r="C52" s="238">
        <v>10</v>
      </c>
      <c r="D52" s="237">
        <v>43344</v>
      </c>
    </row>
    <row r="53" spans="2:4" x14ac:dyDescent="0.2">
      <c r="B53" t="s">
        <v>133</v>
      </c>
      <c r="C53" s="238">
        <v>10</v>
      </c>
      <c r="D53" s="237">
        <v>43344</v>
      </c>
    </row>
    <row r="54" spans="2:4" x14ac:dyDescent="0.2">
      <c r="B54" t="s">
        <v>128</v>
      </c>
      <c r="C54" s="238">
        <v>9.6</v>
      </c>
      <c r="D54" s="237">
        <v>43252</v>
      </c>
    </row>
    <row r="55" spans="2:4" x14ac:dyDescent="0.2">
      <c r="B55" t="s">
        <v>63</v>
      </c>
      <c r="C55" s="238">
        <v>9.5</v>
      </c>
      <c r="D55" s="237">
        <v>43070</v>
      </c>
    </row>
    <row r="56" spans="2:4" x14ac:dyDescent="0.2">
      <c r="B56" t="s">
        <v>130</v>
      </c>
      <c r="C56" s="238">
        <v>9.1</v>
      </c>
      <c r="D56" s="237">
        <v>43374</v>
      </c>
    </row>
    <row r="57" spans="2:4" x14ac:dyDescent="0.2">
      <c r="B57" t="s">
        <v>98</v>
      </c>
      <c r="C57" s="238">
        <v>9.1</v>
      </c>
      <c r="D57" s="237">
        <v>43374</v>
      </c>
    </row>
    <row r="58" spans="2:4" x14ac:dyDescent="0.2">
      <c r="B58" t="s">
        <v>123</v>
      </c>
      <c r="C58" s="238">
        <v>9.1</v>
      </c>
      <c r="D58" s="237">
        <v>43344</v>
      </c>
    </row>
    <row r="59" spans="2:4" x14ac:dyDescent="0.2">
      <c r="B59" t="s">
        <v>121</v>
      </c>
      <c r="C59" s="238">
        <v>9</v>
      </c>
      <c r="D59" s="237">
        <v>43070</v>
      </c>
    </row>
    <row r="60" spans="2:4" x14ac:dyDescent="0.2">
      <c r="B60" t="s">
        <v>60</v>
      </c>
      <c r="C60" s="238">
        <v>8.8000000000000007</v>
      </c>
      <c r="D60" s="237">
        <v>43070</v>
      </c>
    </row>
    <row r="61" spans="2:4" x14ac:dyDescent="0.2">
      <c r="B61" t="s">
        <v>147</v>
      </c>
      <c r="C61" s="238">
        <v>8.6</v>
      </c>
      <c r="D61" s="237">
        <v>43374</v>
      </c>
    </row>
    <row r="62" spans="2:4" x14ac:dyDescent="0.2">
      <c r="B62" t="s">
        <v>106</v>
      </c>
      <c r="C62" s="238">
        <v>8.5</v>
      </c>
      <c r="D62" s="237">
        <v>43374</v>
      </c>
    </row>
    <row r="63" spans="2:4" x14ac:dyDescent="0.2">
      <c r="B63" t="s">
        <v>99</v>
      </c>
      <c r="C63" s="238">
        <v>8.4</v>
      </c>
      <c r="D63" s="237">
        <v>43344</v>
      </c>
    </row>
    <row r="64" spans="2:4" x14ac:dyDescent="0.2">
      <c r="B64" t="s">
        <v>142</v>
      </c>
      <c r="C64" s="238">
        <v>8.3000000000000007</v>
      </c>
      <c r="D64" s="237">
        <v>43344</v>
      </c>
    </row>
    <row r="65" spans="2:6" x14ac:dyDescent="0.2">
      <c r="B65" t="s">
        <v>114</v>
      </c>
      <c r="C65" s="238">
        <v>8.3000000000000007</v>
      </c>
      <c r="D65" s="237">
        <v>43374</v>
      </c>
    </row>
    <row r="66" spans="2:6" x14ac:dyDescent="0.2">
      <c r="B66" t="s">
        <v>120</v>
      </c>
      <c r="C66" s="238">
        <v>8.3000000000000007</v>
      </c>
      <c r="D66" s="237">
        <v>43252</v>
      </c>
    </row>
    <row r="67" spans="2:6" x14ac:dyDescent="0.2">
      <c r="B67" t="s">
        <v>129</v>
      </c>
      <c r="C67" s="238">
        <v>8.1999999999999993</v>
      </c>
      <c r="D67" s="237">
        <v>43252</v>
      </c>
    </row>
    <row r="68" spans="2:6" x14ac:dyDescent="0.2">
      <c r="B68" t="s">
        <v>122</v>
      </c>
      <c r="C68" s="238">
        <v>8.1</v>
      </c>
      <c r="D68" s="237">
        <v>43374</v>
      </c>
    </row>
    <row r="69" spans="2:6" x14ac:dyDescent="0.2">
      <c r="B69" t="s">
        <v>138</v>
      </c>
      <c r="C69" s="238">
        <v>7.9</v>
      </c>
      <c r="D69" s="237">
        <v>43070</v>
      </c>
    </row>
    <row r="70" spans="2:6" x14ac:dyDescent="0.2">
      <c r="B70" t="s">
        <v>115</v>
      </c>
      <c r="C70" s="238">
        <v>7.8</v>
      </c>
      <c r="D70" s="237">
        <v>43344</v>
      </c>
    </row>
    <row r="71" spans="2:6" x14ac:dyDescent="0.2">
      <c r="B71" t="s">
        <v>100</v>
      </c>
      <c r="C71" s="238">
        <v>7.79</v>
      </c>
      <c r="D71" s="237">
        <v>43070</v>
      </c>
    </row>
    <row r="72" spans="2:6" x14ac:dyDescent="0.2">
      <c r="B72" t="s">
        <v>143</v>
      </c>
      <c r="C72" s="238">
        <v>7.7</v>
      </c>
      <c r="D72" s="237">
        <v>41244</v>
      </c>
      <c r="F72" s="232"/>
    </row>
    <row r="73" spans="2:6" x14ac:dyDescent="0.2">
      <c r="B73" t="s">
        <v>139</v>
      </c>
      <c r="C73" s="238">
        <v>7.6</v>
      </c>
      <c r="D73" s="237">
        <v>43405</v>
      </c>
    </row>
    <row r="74" spans="2:6" x14ac:dyDescent="0.2">
      <c r="B74" t="s">
        <v>131</v>
      </c>
      <c r="C74" s="238">
        <v>7.6</v>
      </c>
      <c r="D74" s="237">
        <v>43070</v>
      </c>
      <c r="F74" s="232"/>
    </row>
    <row r="75" spans="2:6" x14ac:dyDescent="0.2">
      <c r="B75" t="s">
        <v>150</v>
      </c>
      <c r="C75" s="238">
        <v>7.3</v>
      </c>
      <c r="D75" s="237">
        <v>42461</v>
      </c>
    </row>
    <row r="76" spans="2:6" x14ac:dyDescent="0.2">
      <c r="B76" t="s">
        <v>116</v>
      </c>
      <c r="C76" s="238">
        <v>7.2</v>
      </c>
      <c r="D76" s="237">
        <v>43070</v>
      </c>
    </row>
    <row r="77" spans="2:6" x14ac:dyDescent="0.2">
      <c r="B77" t="s">
        <v>155</v>
      </c>
      <c r="C77" s="238">
        <v>7.1</v>
      </c>
      <c r="D77" s="237">
        <v>43070</v>
      </c>
    </row>
    <row r="78" spans="2:6" x14ac:dyDescent="0.2">
      <c r="B78" t="s">
        <v>157</v>
      </c>
      <c r="C78" s="238">
        <v>7.1</v>
      </c>
      <c r="D78" s="237">
        <v>43374</v>
      </c>
    </row>
    <row r="79" spans="2:6" x14ac:dyDescent="0.2">
      <c r="B79" t="s">
        <v>154</v>
      </c>
      <c r="C79" s="238">
        <v>7</v>
      </c>
      <c r="D79" s="237">
        <v>43070</v>
      </c>
    </row>
    <row r="80" spans="2:6" x14ac:dyDescent="0.2">
      <c r="B80" t="s">
        <v>124</v>
      </c>
      <c r="C80" s="238">
        <v>7</v>
      </c>
      <c r="D80" s="237">
        <v>43344</v>
      </c>
    </row>
    <row r="81" spans="2:6" x14ac:dyDescent="0.2">
      <c r="B81" t="s">
        <v>144</v>
      </c>
      <c r="C81" s="238">
        <v>7</v>
      </c>
      <c r="D81" s="237">
        <v>43252</v>
      </c>
    </row>
    <row r="82" spans="2:6" x14ac:dyDescent="0.2">
      <c r="B82" t="s">
        <v>74</v>
      </c>
      <c r="C82" s="238">
        <v>6.9</v>
      </c>
      <c r="D82" s="237">
        <v>43070</v>
      </c>
    </row>
    <row r="83" spans="2:6" x14ac:dyDescent="0.2">
      <c r="B83" t="s">
        <v>118</v>
      </c>
      <c r="C83" s="238">
        <v>6.9</v>
      </c>
      <c r="D83" s="237">
        <v>43344</v>
      </c>
    </row>
    <row r="84" spans="2:6" x14ac:dyDescent="0.2">
      <c r="B84" t="s">
        <v>166</v>
      </c>
      <c r="C84" s="238">
        <v>6.9</v>
      </c>
      <c r="D84" s="237">
        <v>43405</v>
      </c>
    </row>
    <row r="85" spans="2:6" x14ac:dyDescent="0.2">
      <c r="B85" t="s">
        <v>132</v>
      </c>
      <c r="C85" s="238">
        <v>6.7</v>
      </c>
      <c r="D85" s="237">
        <v>43374</v>
      </c>
      <c r="F85" s="232"/>
    </row>
    <row r="86" spans="2:6" x14ac:dyDescent="0.2">
      <c r="B86" t="s">
        <v>193</v>
      </c>
      <c r="C86" s="238">
        <v>6.7</v>
      </c>
      <c r="D86" s="237">
        <v>43070</v>
      </c>
    </row>
    <row r="87" spans="2:6" x14ac:dyDescent="0.2">
      <c r="B87" t="s">
        <v>113</v>
      </c>
      <c r="C87" s="238">
        <v>6.7</v>
      </c>
      <c r="D87" s="237">
        <v>43344</v>
      </c>
    </row>
    <row r="88" spans="2:6" x14ac:dyDescent="0.2">
      <c r="B88" t="s">
        <v>93</v>
      </c>
      <c r="C88" s="238">
        <v>6.4</v>
      </c>
      <c r="D88" s="237">
        <v>43070</v>
      </c>
    </row>
    <row r="89" spans="2:6" x14ac:dyDescent="0.2">
      <c r="B89" t="s">
        <v>152</v>
      </c>
      <c r="C89" s="238">
        <v>6.4</v>
      </c>
      <c r="D89" s="237">
        <v>43374</v>
      </c>
      <c r="F89" s="232"/>
    </row>
    <row r="90" spans="2:6" x14ac:dyDescent="0.2">
      <c r="B90" t="s">
        <v>140</v>
      </c>
      <c r="C90" s="238">
        <v>6.31</v>
      </c>
      <c r="D90" s="237">
        <v>43070</v>
      </c>
    </row>
    <row r="91" spans="2:6" x14ac:dyDescent="0.2">
      <c r="B91" t="s">
        <v>160</v>
      </c>
      <c r="C91" s="238">
        <v>6.3</v>
      </c>
      <c r="D91" s="237">
        <v>43070</v>
      </c>
    </row>
    <row r="92" spans="2:6" x14ac:dyDescent="0.2">
      <c r="B92" t="s">
        <v>141</v>
      </c>
      <c r="C92" s="238">
        <v>6.3</v>
      </c>
      <c r="D92" s="237">
        <v>43374</v>
      </c>
    </row>
    <row r="93" spans="2:6" x14ac:dyDescent="0.2">
      <c r="B93" t="s">
        <v>163</v>
      </c>
      <c r="C93" s="238">
        <v>6.3</v>
      </c>
      <c r="D93" s="237">
        <v>43070</v>
      </c>
    </row>
    <row r="94" spans="2:6" x14ac:dyDescent="0.2">
      <c r="B94" t="s">
        <v>135</v>
      </c>
      <c r="C94" s="238">
        <v>6.2</v>
      </c>
      <c r="D94" s="237">
        <v>43374</v>
      </c>
      <c r="F94" s="233"/>
    </row>
    <row r="95" spans="2:6" x14ac:dyDescent="0.2">
      <c r="B95" t="s">
        <v>146</v>
      </c>
      <c r="C95" s="238">
        <v>6.1</v>
      </c>
      <c r="D95" s="237">
        <v>43070</v>
      </c>
    </row>
    <row r="96" spans="2:6" x14ac:dyDescent="0.2">
      <c r="B96" t="s">
        <v>218</v>
      </c>
      <c r="C96" s="238">
        <v>6.1</v>
      </c>
      <c r="D96" s="237">
        <v>43070</v>
      </c>
    </row>
    <row r="97" spans="2:4" x14ac:dyDescent="0.2">
      <c r="B97" t="s">
        <v>145</v>
      </c>
      <c r="C97" s="238">
        <v>6</v>
      </c>
      <c r="D97" s="237">
        <v>43070</v>
      </c>
    </row>
    <row r="98" spans="2:4" x14ac:dyDescent="0.2">
      <c r="B98" t="s">
        <v>175</v>
      </c>
      <c r="C98" s="238">
        <v>6</v>
      </c>
      <c r="D98" s="237">
        <v>43252</v>
      </c>
    </row>
    <row r="99" spans="2:4" x14ac:dyDescent="0.2">
      <c r="B99" t="s">
        <v>136</v>
      </c>
      <c r="C99" s="238">
        <v>5.9</v>
      </c>
      <c r="D99" s="237">
        <v>43374</v>
      </c>
    </row>
    <row r="100" spans="2:4" x14ac:dyDescent="0.2">
      <c r="B100" t="s">
        <v>161</v>
      </c>
      <c r="C100" s="238">
        <v>5.9</v>
      </c>
      <c r="D100" s="237">
        <v>43070</v>
      </c>
    </row>
    <row r="101" spans="2:4" x14ac:dyDescent="0.2">
      <c r="B101" t="s">
        <v>170</v>
      </c>
      <c r="C101" s="238">
        <v>5.9</v>
      </c>
      <c r="D101" s="237">
        <v>43070</v>
      </c>
    </row>
    <row r="102" spans="2:4" x14ac:dyDescent="0.2">
      <c r="B102" t="s">
        <v>171</v>
      </c>
      <c r="C102" s="238">
        <v>5.9</v>
      </c>
      <c r="D102" s="237">
        <v>43252</v>
      </c>
    </row>
    <row r="103" spans="2:4" x14ac:dyDescent="0.2">
      <c r="B103" t="s">
        <v>174</v>
      </c>
      <c r="C103" s="238">
        <v>5.89</v>
      </c>
      <c r="D103" s="237">
        <v>43070</v>
      </c>
    </row>
    <row r="104" spans="2:4" x14ac:dyDescent="0.2">
      <c r="B104" t="s">
        <v>134</v>
      </c>
      <c r="C104" s="238">
        <v>5.7</v>
      </c>
      <c r="D104" s="237">
        <v>43374</v>
      </c>
    </row>
    <row r="105" spans="2:4" x14ac:dyDescent="0.2">
      <c r="B105" t="s">
        <v>156</v>
      </c>
      <c r="C105" s="238">
        <v>5.6</v>
      </c>
      <c r="D105" s="237">
        <v>43405</v>
      </c>
    </row>
    <row r="106" spans="2:4" x14ac:dyDescent="0.2">
      <c r="B106" t="s">
        <v>94</v>
      </c>
      <c r="C106" s="238">
        <v>5.6</v>
      </c>
      <c r="D106" s="237">
        <v>43344</v>
      </c>
    </row>
    <row r="107" spans="2:4" x14ac:dyDescent="0.2">
      <c r="B107" t="s">
        <v>176</v>
      </c>
      <c r="C107" s="238">
        <v>5.34</v>
      </c>
      <c r="D107" s="237">
        <v>43344</v>
      </c>
    </row>
    <row r="108" spans="2:4" x14ac:dyDescent="0.2">
      <c r="B108" t="s">
        <v>137</v>
      </c>
      <c r="C108" s="238">
        <v>5.3</v>
      </c>
      <c r="D108" s="237">
        <v>43405</v>
      </c>
    </row>
    <row r="109" spans="2:4" x14ac:dyDescent="0.2">
      <c r="B109" t="s">
        <v>164</v>
      </c>
      <c r="C109" s="238">
        <v>5.3</v>
      </c>
      <c r="D109" s="237">
        <v>43374</v>
      </c>
    </row>
    <row r="110" spans="2:4" x14ac:dyDescent="0.2">
      <c r="B110" t="s">
        <v>149</v>
      </c>
      <c r="C110" s="238">
        <v>5.2</v>
      </c>
      <c r="D110" s="237">
        <v>43344</v>
      </c>
    </row>
    <row r="111" spans="2:4" x14ac:dyDescent="0.2">
      <c r="B111" t="s">
        <v>162</v>
      </c>
      <c r="C111" s="238">
        <v>5.2</v>
      </c>
      <c r="D111" s="237">
        <v>43344</v>
      </c>
    </row>
    <row r="112" spans="2:4" x14ac:dyDescent="0.2">
      <c r="B112" t="s">
        <v>126</v>
      </c>
      <c r="C112" s="238">
        <v>5.2</v>
      </c>
      <c r="D112" s="237">
        <v>43374</v>
      </c>
    </row>
    <row r="113" spans="2:4" x14ac:dyDescent="0.2">
      <c r="B113" t="s">
        <v>110</v>
      </c>
      <c r="C113" s="238">
        <v>5.16</v>
      </c>
      <c r="D113" s="237">
        <v>43070</v>
      </c>
    </row>
    <row r="114" spans="2:4" x14ac:dyDescent="0.2">
      <c r="B114" t="s">
        <v>168</v>
      </c>
      <c r="C114" s="238">
        <v>5.0999999999999996</v>
      </c>
      <c r="D114" s="237">
        <v>43435</v>
      </c>
    </row>
    <row r="115" spans="2:4" x14ac:dyDescent="0.2">
      <c r="B115" t="s">
        <v>172</v>
      </c>
      <c r="C115" s="238">
        <v>5</v>
      </c>
      <c r="D115" s="237">
        <v>43374</v>
      </c>
    </row>
    <row r="116" spans="2:4" x14ac:dyDescent="0.2">
      <c r="B116" t="s">
        <v>183</v>
      </c>
      <c r="C116" s="238">
        <v>5</v>
      </c>
      <c r="D116" s="237">
        <v>43070</v>
      </c>
    </row>
    <row r="117" spans="2:4" x14ac:dyDescent="0.2">
      <c r="B117" t="s">
        <v>108</v>
      </c>
      <c r="C117" s="238">
        <v>5</v>
      </c>
      <c r="D117" s="237">
        <v>43070</v>
      </c>
    </row>
    <row r="118" spans="2:4" x14ac:dyDescent="0.2">
      <c r="B118" t="s">
        <v>173</v>
      </c>
      <c r="C118" s="238">
        <v>4.9000000000000004</v>
      </c>
      <c r="D118" s="237">
        <v>43070</v>
      </c>
    </row>
    <row r="119" spans="2:4" x14ac:dyDescent="0.2">
      <c r="B119" t="s">
        <v>185</v>
      </c>
      <c r="C119" s="238">
        <v>4.9000000000000004</v>
      </c>
      <c r="D119" s="237">
        <v>43405</v>
      </c>
    </row>
    <row r="120" spans="2:4" x14ac:dyDescent="0.2">
      <c r="B120" t="s">
        <v>179</v>
      </c>
      <c r="C120" s="238">
        <v>4.7</v>
      </c>
      <c r="D120" s="237">
        <v>43374</v>
      </c>
    </row>
    <row r="121" spans="2:4" x14ac:dyDescent="0.2">
      <c r="B121" t="s">
        <v>196</v>
      </c>
      <c r="C121" s="238">
        <v>4.5999999999999996</v>
      </c>
      <c r="D121" s="237">
        <v>43252</v>
      </c>
    </row>
    <row r="122" spans="2:4" x14ac:dyDescent="0.2">
      <c r="B122" t="s">
        <v>230</v>
      </c>
      <c r="C122" s="238">
        <v>4.5</v>
      </c>
      <c r="D122" s="237">
        <v>43070</v>
      </c>
    </row>
    <row r="123" spans="2:4" x14ac:dyDescent="0.2">
      <c r="B123" t="s">
        <v>212</v>
      </c>
      <c r="C123" s="238">
        <v>4.5</v>
      </c>
      <c r="D123" s="237">
        <v>43070</v>
      </c>
    </row>
    <row r="124" spans="2:4" x14ac:dyDescent="0.2">
      <c r="B124" t="s">
        <v>208</v>
      </c>
      <c r="C124" s="238">
        <v>4.4000000000000004</v>
      </c>
      <c r="D124" s="237">
        <v>43070</v>
      </c>
    </row>
    <row r="125" spans="2:4" x14ac:dyDescent="0.2">
      <c r="B125" t="s">
        <v>153</v>
      </c>
      <c r="C125" s="238">
        <v>4.3</v>
      </c>
      <c r="D125" s="237">
        <v>43070</v>
      </c>
    </row>
    <row r="126" spans="2:4" x14ac:dyDescent="0.2">
      <c r="B126" t="s">
        <v>192</v>
      </c>
      <c r="C126" s="238">
        <v>4.2</v>
      </c>
      <c r="D126" s="237">
        <v>43070</v>
      </c>
    </row>
    <row r="127" spans="2:4" x14ac:dyDescent="0.2">
      <c r="B127" t="s">
        <v>201</v>
      </c>
      <c r="C127" s="238">
        <v>4.2</v>
      </c>
      <c r="D127" s="237">
        <v>43070</v>
      </c>
    </row>
    <row r="128" spans="2:4" x14ac:dyDescent="0.2">
      <c r="B128" t="s">
        <v>198</v>
      </c>
      <c r="C128" s="238">
        <v>4.2</v>
      </c>
      <c r="D128" s="237">
        <v>43070</v>
      </c>
    </row>
    <row r="129" spans="2:6" x14ac:dyDescent="0.2">
      <c r="B129" t="s">
        <v>190</v>
      </c>
      <c r="C129" s="238">
        <v>4.0999999999999996</v>
      </c>
      <c r="D129" s="237">
        <v>43374</v>
      </c>
    </row>
    <row r="130" spans="2:6" x14ac:dyDescent="0.2">
      <c r="B130" t="s">
        <v>191</v>
      </c>
      <c r="C130" s="238">
        <v>4.0999999999999996</v>
      </c>
      <c r="D130" s="237">
        <v>43070</v>
      </c>
    </row>
    <row r="131" spans="2:6" x14ac:dyDescent="0.2">
      <c r="B131" t="s">
        <v>187</v>
      </c>
      <c r="C131" s="238">
        <v>4.0999999999999996</v>
      </c>
      <c r="D131" s="237">
        <v>43374</v>
      </c>
      <c r="F131" s="232"/>
    </row>
    <row r="132" spans="2:6" x14ac:dyDescent="0.2">
      <c r="B132" t="s">
        <v>189</v>
      </c>
      <c r="C132" s="238">
        <v>4</v>
      </c>
      <c r="D132" s="237">
        <v>43344</v>
      </c>
    </row>
    <row r="133" spans="2:6" x14ac:dyDescent="0.2">
      <c r="B133" t="s">
        <v>165</v>
      </c>
      <c r="C133" s="238">
        <v>4</v>
      </c>
      <c r="D133" s="237">
        <v>43374</v>
      </c>
    </row>
    <row r="134" spans="2:6" x14ac:dyDescent="0.2">
      <c r="B134" t="s">
        <v>194</v>
      </c>
      <c r="C134" s="238">
        <v>3.9</v>
      </c>
      <c r="D134" s="237">
        <v>43374</v>
      </c>
    </row>
    <row r="135" spans="2:6" x14ac:dyDescent="0.2">
      <c r="B135" t="s">
        <v>182</v>
      </c>
      <c r="C135" s="238">
        <v>3.9</v>
      </c>
      <c r="D135" s="237">
        <v>43344</v>
      </c>
    </row>
    <row r="136" spans="2:6" x14ac:dyDescent="0.2">
      <c r="B136" t="s">
        <v>199</v>
      </c>
      <c r="C136" s="238">
        <v>3.82</v>
      </c>
      <c r="D136" s="237">
        <v>43344</v>
      </c>
    </row>
    <row r="137" spans="2:6" x14ac:dyDescent="0.2">
      <c r="B137" t="s">
        <v>186</v>
      </c>
      <c r="C137" s="238">
        <v>3.8</v>
      </c>
      <c r="D137" s="237">
        <v>43252</v>
      </c>
    </row>
    <row r="138" spans="2:6" x14ac:dyDescent="0.2">
      <c r="B138" t="s">
        <v>207</v>
      </c>
      <c r="C138" s="238">
        <v>3.8</v>
      </c>
      <c r="D138" s="237">
        <v>43405</v>
      </c>
    </row>
    <row r="139" spans="2:6" x14ac:dyDescent="0.2">
      <c r="B139" t="s">
        <v>206</v>
      </c>
      <c r="C139" s="238">
        <v>3.7</v>
      </c>
      <c r="D139" s="237">
        <v>43070</v>
      </c>
      <c r="F139" s="232"/>
    </row>
    <row r="140" spans="2:6" x14ac:dyDescent="0.2">
      <c r="B140" t="s">
        <v>181</v>
      </c>
      <c r="C140" s="238">
        <v>3.7</v>
      </c>
      <c r="D140" s="237">
        <v>43374</v>
      </c>
    </row>
    <row r="141" spans="2:6" x14ac:dyDescent="0.2">
      <c r="B141" t="s">
        <v>169</v>
      </c>
      <c r="C141" s="238">
        <v>3.7</v>
      </c>
      <c r="D141" s="237">
        <v>43374</v>
      </c>
    </row>
    <row r="142" spans="2:6" x14ac:dyDescent="0.2">
      <c r="B142" t="s">
        <v>202</v>
      </c>
      <c r="C142" s="238">
        <v>3.7</v>
      </c>
      <c r="D142" s="237">
        <v>43374</v>
      </c>
    </row>
    <row r="143" spans="2:6" x14ac:dyDescent="0.2">
      <c r="B143" t="s">
        <v>188</v>
      </c>
      <c r="C143" s="238">
        <v>3.7</v>
      </c>
      <c r="D143" s="237">
        <v>43405</v>
      </c>
    </row>
    <row r="144" spans="2:6" x14ac:dyDescent="0.2">
      <c r="B144" t="s">
        <v>184</v>
      </c>
      <c r="C144" s="238">
        <v>3.52</v>
      </c>
      <c r="D144" s="237">
        <v>43070</v>
      </c>
    </row>
    <row r="145" spans="2:6" x14ac:dyDescent="0.2">
      <c r="B145" t="s">
        <v>148</v>
      </c>
      <c r="C145" s="238">
        <v>3.4</v>
      </c>
      <c r="D145" s="237">
        <v>43070</v>
      </c>
      <c r="F145" s="232"/>
    </row>
    <row r="146" spans="2:6" x14ac:dyDescent="0.2">
      <c r="B146" t="s">
        <v>112</v>
      </c>
      <c r="C146" s="238">
        <v>3.4</v>
      </c>
      <c r="D146" s="237">
        <v>43070</v>
      </c>
    </row>
    <row r="147" spans="2:6" x14ac:dyDescent="0.2">
      <c r="B147" t="s">
        <v>117</v>
      </c>
      <c r="C147" s="238">
        <v>3.4</v>
      </c>
      <c r="D147" s="237">
        <v>43070</v>
      </c>
    </row>
    <row r="148" spans="2:6" x14ac:dyDescent="0.2">
      <c r="B148" t="s">
        <v>195</v>
      </c>
      <c r="C148" s="238">
        <v>3.3</v>
      </c>
      <c r="D148" s="237">
        <v>43374</v>
      </c>
    </row>
    <row r="149" spans="2:6" x14ac:dyDescent="0.2">
      <c r="B149" t="s">
        <v>210</v>
      </c>
      <c r="C149" s="238">
        <v>3.3</v>
      </c>
      <c r="D149" s="237">
        <v>43344</v>
      </c>
    </row>
    <row r="150" spans="2:6" x14ac:dyDescent="0.2">
      <c r="B150" t="s">
        <v>159</v>
      </c>
      <c r="C150" s="238">
        <v>3.3</v>
      </c>
      <c r="D150" s="237">
        <v>43070</v>
      </c>
    </row>
    <row r="151" spans="2:6" x14ac:dyDescent="0.2">
      <c r="B151" t="s">
        <v>203</v>
      </c>
      <c r="C151" s="238">
        <v>3.2</v>
      </c>
      <c r="D151" s="237">
        <v>43374</v>
      </c>
    </row>
    <row r="152" spans="2:6" x14ac:dyDescent="0.2">
      <c r="B152" t="s">
        <v>215</v>
      </c>
      <c r="C152" s="238">
        <v>3.2</v>
      </c>
      <c r="D152" s="237">
        <v>43070</v>
      </c>
    </row>
    <row r="153" spans="2:6" x14ac:dyDescent="0.2">
      <c r="B153" t="s">
        <v>216</v>
      </c>
      <c r="C153" s="238">
        <v>3.1</v>
      </c>
      <c r="D153" s="237">
        <v>43374</v>
      </c>
    </row>
    <row r="154" spans="2:6" x14ac:dyDescent="0.2">
      <c r="B154" t="s">
        <v>177</v>
      </c>
      <c r="C154" s="238">
        <v>2.8</v>
      </c>
      <c r="D154" s="237">
        <v>43405</v>
      </c>
    </row>
    <row r="155" spans="2:6" x14ac:dyDescent="0.2">
      <c r="B155" t="s">
        <v>209</v>
      </c>
      <c r="C155" s="238">
        <v>2.8</v>
      </c>
      <c r="D155" s="237">
        <v>43374</v>
      </c>
    </row>
    <row r="156" spans="2:6" x14ac:dyDescent="0.2">
      <c r="B156" t="s">
        <v>178</v>
      </c>
      <c r="C156" s="238">
        <v>2.6</v>
      </c>
      <c r="D156" s="237">
        <v>43070</v>
      </c>
    </row>
    <row r="157" spans="2:6" x14ac:dyDescent="0.2">
      <c r="B157" t="s">
        <v>219</v>
      </c>
      <c r="C157" s="238">
        <v>2.6</v>
      </c>
      <c r="D157" s="237">
        <v>43070</v>
      </c>
    </row>
    <row r="158" spans="2:6" x14ac:dyDescent="0.2">
      <c r="B158" t="s">
        <v>235</v>
      </c>
      <c r="C158" s="238">
        <v>2.5</v>
      </c>
      <c r="D158" s="237">
        <v>43070</v>
      </c>
    </row>
    <row r="159" spans="2:6" x14ac:dyDescent="0.2">
      <c r="B159" t="s">
        <v>217</v>
      </c>
      <c r="C159" s="238">
        <v>2.5</v>
      </c>
      <c r="D159" s="237">
        <v>43070</v>
      </c>
      <c r="F159" s="232"/>
    </row>
    <row r="160" spans="2:6" x14ac:dyDescent="0.2">
      <c r="B160" t="s">
        <v>223</v>
      </c>
      <c r="C160" s="238">
        <v>2.5</v>
      </c>
      <c r="D160" s="237">
        <v>43191</v>
      </c>
    </row>
    <row r="161" spans="2:6" x14ac:dyDescent="0.2">
      <c r="B161" t="s">
        <v>214</v>
      </c>
      <c r="C161" s="238">
        <v>2.5</v>
      </c>
      <c r="D161" s="237">
        <v>43405</v>
      </c>
    </row>
    <row r="162" spans="2:6" x14ac:dyDescent="0.2">
      <c r="B162" t="s">
        <v>180</v>
      </c>
      <c r="C162" s="238">
        <v>2.4</v>
      </c>
      <c r="D162" s="237">
        <v>43070</v>
      </c>
    </row>
    <row r="163" spans="2:6" x14ac:dyDescent="0.2">
      <c r="B163" t="s">
        <v>213</v>
      </c>
      <c r="C163" s="238">
        <v>2.4</v>
      </c>
      <c r="D163" s="237">
        <v>43374</v>
      </c>
    </row>
    <row r="164" spans="2:6" x14ac:dyDescent="0.2">
      <c r="B164" t="s">
        <v>204</v>
      </c>
      <c r="C164" s="238">
        <v>2.4</v>
      </c>
      <c r="D164" s="237">
        <v>43070</v>
      </c>
    </row>
    <row r="165" spans="2:6" x14ac:dyDescent="0.2">
      <c r="B165" t="s">
        <v>221</v>
      </c>
      <c r="C165" s="238">
        <v>2.2999999999999998</v>
      </c>
      <c r="D165" s="237">
        <v>42887</v>
      </c>
    </row>
    <row r="166" spans="2:6" x14ac:dyDescent="0.2">
      <c r="B166" t="s">
        <v>224</v>
      </c>
      <c r="C166" s="238">
        <v>2.2999999999999998</v>
      </c>
      <c r="D166" s="237">
        <v>43191</v>
      </c>
    </row>
    <row r="167" spans="2:6" x14ac:dyDescent="0.2">
      <c r="B167" t="s">
        <v>167</v>
      </c>
      <c r="C167" s="238">
        <v>2.2000000000000002</v>
      </c>
      <c r="D167" s="237">
        <v>43344</v>
      </c>
      <c r="F167" s="232"/>
    </row>
    <row r="168" spans="2:6" x14ac:dyDescent="0.2">
      <c r="B168" t="s">
        <v>228</v>
      </c>
      <c r="C168" s="238">
        <v>2.2000000000000002</v>
      </c>
      <c r="D168" s="237">
        <v>43344</v>
      </c>
    </row>
    <row r="169" spans="2:6" x14ac:dyDescent="0.2">
      <c r="B169" t="s">
        <v>227</v>
      </c>
      <c r="C169" s="238">
        <v>2.1</v>
      </c>
      <c r="D169" s="237">
        <v>43344</v>
      </c>
      <c r="F169" s="232"/>
    </row>
    <row r="170" spans="2:6" x14ac:dyDescent="0.2">
      <c r="B170" t="s">
        <v>205</v>
      </c>
      <c r="C170" s="238">
        <v>2.1</v>
      </c>
      <c r="D170" s="237">
        <v>43070</v>
      </c>
    </row>
    <row r="171" spans="2:6" x14ac:dyDescent="0.2">
      <c r="B171" t="s">
        <v>226</v>
      </c>
      <c r="C171" s="238">
        <v>2.08</v>
      </c>
      <c r="D171" s="237">
        <v>43070</v>
      </c>
    </row>
    <row r="172" spans="2:6" x14ac:dyDescent="0.2">
      <c r="B172" t="s">
        <v>222</v>
      </c>
      <c r="C172" s="238">
        <v>1.9</v>
      </c>
      <c r="D172" s="237">
        <v>43070</v>
      </c>
    </row>
    <row r="173" spans="2:6" x14ac:dyDescent="0.2">
      <c r="B173" t="s">
        <v>266</v>
      </c>
      <c r="C173" s="238">
        <v>1.8</v>
      </c>
      <c r="D173" s="237">
        <v>43252</v>
      </c>
    </row>
    <row r="174" spans="2:6" x14ac:dyDescent="0.2">
      <c r="B174" t="s">
        <v>229</v>
      </c>
      <c r="C174" s="238">
        <v>1.8</v>
      </c>
      <c r="D174" s="237">
        <v>43374</v>
      </c>
    </row>
    <row r="175" spans="2:6" x14ac:dyDescent="0.2">
      <c r="B175" t="s">
        <v>232</v>
      </c>
      <c r="C175" s="238">
        <v>1.8</v>
      </c>
      <c r="D175" s="237">
        <v>43070</v>
      </c>
    </row>
    <row r="176" spans="2:6" x14ac:dyDescent="0.2">
      <c r="B176" t="s">
        <v>158</v>
      </c>
      <c r="C176" s="238">
        <v>1.8</v>
      </c>
      <c r="D176" s="237">
        <v>43070</v>
      </c>
    </row>
    <row r="177" spans="2:6" x14ac:dyDescent="0.2">
      <c r="B177" t="s">
        <v>197</v>
      </c>
      <c r="C177" s="238">
        <v>1.72</v>
      </c>
      <c r="D177" s="237">
        <v>43070</v>
      </c>
    </row>
    <row r="178" spans="2:6" x14ac:dyDescent="0.2">
      <c r="B178" t="s">
        <v>220</v>
      </c>
      <c r="C178" s="238">
        <v>1.7</v>
      </c>
      <c r="D178" s="237">
        <v>43070</v>
      </c>
    </row>
    <row r="179" spans="2:6" x14ac:dyDescent="0.2">
      <c r="B179" t="s">
        <v>233</v>
      </c>
      <c r="C179" s="238">
        <v>1</v>
      </c>
      <c r="D179" s="237">
        <v>43374</v>
      </c>
    </row>
    <row r="180" spans="2:6" x14ac:dyDescent="0.2">
      <c r="B180" t="s">
        <v>200</v>
      </c>
      <c r="C180" s="238">
        <v>0.8</v>
      </c>
      <c r="D180" s="237">
        <v>43070</v>
      </c>
    </row>
    <row r="181" spans="2:6" x14ac:dyDescent="0.2">
      <c r="B181" t="s">
        <v>231</v>
      </c>
      <c r="C181" s="238">
        <v>0.7</v>
      </c>
      <c r="D181" s="237">
        <v>43070</v>
      </c>
    </row>
    <row r="182" spans="2:6" x14ac:dyDescent="0.2">
      <c r="B182" t="s">
        <v>225</v>
      </c>
      <c r="C182" s="238">
        <v>0.4</v>
      </c>
      <c r="D182" s="237">
        <v>43070</v>
      </c>
    </row>
    <row r="183" spans="2:6" x14ac:dyDescent="0.2">
      <c r="B183" t="s">
        <v>234</v>
      </c>
      <c r="C183" s="238">
        <v>0.3</v>
      </c>
      <c r="D183" s="237">
        <v>43405</v>
      </c>
      <c r="F183" s="232"/>
    </row>
    <row r="184" spans="2:6" x14ac:dyDescent="0.2">
      <c r="B184" t="s">
        <v>236</v>
      </c>
      <c r="C184" s="238">
        <v>0.3</v>
      </c>
      <c r="D184" s="237">
        <v>43070</v>
      </c>
    </row>
    <row r="185" spans="2:6" x14ac:dyDescent="0.2">
      <c r="B185" t="s">
        <v>237</v>
      </c>
      <c r="C185" s="238">
        <v>0.1</v>
      </c>
      <c r="D185" s="237">
        <v>43252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view="pageBreakPreview" zoomScale="80" zoomScaleNormal="93" zoomScaleSheetLayoutView="80" workbookViewId="0">
      <pane ySplit="4" topLeftCell="A5" activePane="bottomLeft" state="frozen"/>
      <selection activeCell="A21" sqref="A21:XFD21"/>
      <selection pane="bottomLeft" activeCell="A21" sqref="A21:XFD21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13" style="4" customWidth="1"/>
    <col min="5" max="5" width="12.85546875" style="4" customWidth="1"/>
    <col min="6" max="6" width="12.28515625" style="4" customWidth="1"/>
    <col min="7" max="7" width="11.85546875" style="4" customWidth="1"/>
    <col min="8" max="8" width="12" style="4" customWidth="1"/>
    <col min="9" max="9" width="2.5703125" style="4" customWidth="1"/>
    <col min="10" max="11" width="8" style="4" customWidth="1"/>
    <col min="12" max="12" width="9.42578125" style="4" customWidth="1"/>
    <col min="13" max="13" width="12.85546875" style="4" customWidth="1"/>
    <col min="14" max="16384" width="18.7109375" style="4"/>
  </cols>
  <sheetData>
    <row r="1" spans="1:13" ht="21.75" customHeight="1" x14ac:dyDescent="0.2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34.5" customHeight="1" x14ac:dyDescent="0.2">
      <c r="A2" s="282"/>
      <c r="B2" s="280" t="s">
        <v>18</v>
      </c>
      <c r="C2" s="5"/>
      <c r="D2" s="6" t="s">
        <v>28</v>
      </c>
      <c r="E2" s="7" t="s">
        <v>29</v>
      </c>
      <c r="F2" s="8" t="s">
        <v>21</v>
      </c>
      <c r="G2" s="9" t="s">
        <v>24</v>
      </c>
      <c r="H2" s="274" t="s">
        <v>19</v>
      </c>
      <c r="I2" s="10"/>
      <c r="J2" s="276" t="s">
        <v>27</v>
      </c>
      <c r="K2" s="277"/>
      <c r="L2" s="278"/>
      <c r="M2" s="279" t="s">
        <v>25</v>
      </c>
    </row>
    <row r="3" spans="1:13" ht="32.25" customHeight="1" x14ac:dyDescent="0.2">
      <c r="A3" s="282"/>
      <c r="B3" s="281"/>
      <c r="C3" s="11"/>
      <c r="D3" s="6" t="s">
        <v>22</v>
      </c>
      <c r="E3" s="12" t="s">
        <v>20</v>
      </c>
      <c r="F3" s="13" t="s">
        <v>23</v>
      </c>
      <c r="G3" s="14" t="s">
        <v>23</v>
      </c>
      <c r="H3" s="275"/>
      <c r="I3" s="15"/>
      <c r="J3" s="88" t="s">
        <v>48</v>
      </c>
      <c r="K3" s="89" t="s">
        <v>49</v>
      </c>
      <c r="L3" s="16" t="s">
        <v>50</v>
      </c>
      <c r="M3" s="279"/>
    </row>
    <row r="4" spans="1:13" ht="21" customHeight="1" x14ac:dyDescent="0.2">
      <c r="A4" s="17" t="s">
        <v>2</v>
      </c>
      <c r="B4" s="18">
        <v>69105775.30815652</v>
      </c>
      <c r="C4" s="19"/>
      <c r="D4" s="20">
        <v>50198595.560983941</v>
      </c>
      <c r="E4" s="21">
        <v>11605546.041806493</v>
      </c>
      <c r="F4" s="22">
        <v>2062509.5956996819</v>
      </c>
      <c r="G4" s="82">
        <v>5239124.1096663997</v>
      </c>
      <c r="H4" s="83">
        <f>SUM(F4:G4)</f>
        <v>7301633.7053660816</v>
      </c>
      <c r="I4" s="23"/>
      <c r="J4" s="74">
        <f>100*(E4+F4+G4)/B4</f>
        <v>27.359767925128786</v>
      </c>
      <c r="K4" s="75">
        <f t="shared" ref="K4:K23" si="0">100*H4/B4</f>
        <v>10.565880597976987</v>
      </c>
      <c r="L4" s="76">
        <f t="shared" ref="L4:L23" si="1">100*G4/B4</f>
        <v>7.581311527588098</v>
      </c>
      <c r="M4" s="77">
        <f t="shared" ref="M4:M23" si="2">100*E4/B4</f>
        <v>16.793887327151797</v>
      </c>
    </row>
    <row r="5" spans="1:13" s="205" customFormat="1" ht="16.5" customHeight="1" x14ac:dyDescent="0.2">
      <c r="A5" s="24" t="s">
        <v>3</v>
      </c>
      <c r="B5" s="222"/>
      <c r="C5" s="219"/>
      <c r="D5" s="223"/>
      <c r="E5" s="91"/>
      <c r="F5" s="92"/>
      <c r="G5" s="93"/>
      <c r="H5" s="93"/>
      <c r="I5" s="217"/>
      <c r="J5" s="212" t="e">
        <f t="shared" ref="J5:J23" si="3">100*(E5+F5+G5)/B5</f>
        <v>#DIV/0!</v>
      </c>
      <c r="K5" s="213" t="e">
        <f t="shared" si="0"/>
        <v>#DIV/0!</v>
      </c>
      <c r="L5" s="214" t="e">
        <f t="shared" si="1"/>
        <v>#DIV/0!</v>
      </c>
      <c r="M5" s="215" t="e">
        <f t="shared" si="2"/>
        <v>#DIV/0!</v>
      </c>
    </row>
    <row r="6" spans="1:13" ht="16.5" customHeight="1" x14ac:dyDescent="0.2">
      <c r="A6" s="25" t="s">
        <v>10</v>
      </c>
      <c r="B6" s="26">
        <v>22336938.351142902</v>
      </c>
      <c r="C6" s="27"/>
      <c r="D6" s="28">
        <v>16120669.351142902</v>
      </c>
      <c r="E6" s="29">
        <v>3681336.0720307976</v>
      </c>
      <c r="F6" s="30">
        <v>654238.15012300946</v>
      </c>
      <c r="G6" s="31">
        <v>1880694.7778461929</v>
      </c>
      <c r="H6" s="32">
        <f t="shared" ref="H6:H23" si="4">SUM(F6:G6)</f>
        <v>2534932.9279692024</v>
      </c>
      <c r="I6" s="33"/>
      <c r="J6" s="34">
        <f t="shared" si="3"/>
        <v>27.829548088813773</v>
      </c>
      <c r="K6" s="35">
        <f t="shared" si="0"/>
        <v>11.348614067511624</v>
      </c>
      <c r="L6" s="36">
        <f t="shared" si="1"/>
        <v>8.4196623023314405</v>
      </c>
      <c r="M6" s="37">
        <f t="shared" si="2"/>
        <v>16.480934021302147</v>
      </c>
    </row>
    <row r="7" spans="1:13" ht="16.5" customHeight="1" x14ac:dyDescent="0.2">
      <c r="A7" s="25" t="s">
        <v>4</v>
      </c>
      <c r="B7" s="26">
        <v>135014.57571105176</v>
      </c>
      <c r="C7" s="27"/>
      <c r="D7" s="28">
        <v>108947.30928442592</v>
      </c>
      <c r="E7" s="29">
        <v>16711.316452100247</v>
      </c>
      <c r="F7" s="30">
        <v>2969.89477402182</v>
      </c>
      <c r="G7" s="31">
        <v>6386.0552005037653</v>
      </c>
      <c r="H7" s="32">
        <f t="shared" si="4"/>
        <v>9355.9499745255853</v>
      </c>
      <c r="I7" s="33"/>
      <c r="J7" s="34">
        <f t="shared" si="3"/>
        <v>19.307001699144745</v>
      </c>
      <c r="K7" s="35">
        <f t="shared" si="0"/>
        <v>6.9295851394211683</v>
      </c>
      <c r="L7" s="36">
        <f t="shared" si="1"/>
        <v>4.7299005806385894</v>
      </c>
      <c r="M7" s="37">
        <f t="shared" si="2"/>
        <v>12.377416559723576</v>
      </c>
    </row>
    <row r="8" spans="1:13" ht="16.5" customHeight="1" x14ac:dyDescent="0.2">
      <c r="A8" s="38" t="s">
        <v>5</v>
      </c>
      <c r="B8" s="26">
        <v>11205634.960035557</v>
      </c>
      <c r="C8" s="27"/>
      <c r="D8" s="28">
        <v>8943566.116229184</v>
      </c>
      <c r="E8" s="29">
        <v>1413673.2259747644</v>
      </c>
      <c r="F8" s="30">
        <v>251234.58932939815</v>
      </c>
      <c r="G8" s="31">
        <v>597161.02850221028</v>
      </c>
      <c r="H8" s="32">
        <f t="shared" si="4"/>
        <v>848395.6178316084</v>
      </c>
      <c r="I8" s="33"/>
      <c r="J8" s="34">
        <f t="shared" si="3"/>
        <v>20.186886792885453</v>
      </c>
      <c r="K8" s="35">
        <f t="shared" si="0"/>
        <v>7.5711516648309258</v>
      </c>
      <c r="L8" s="36">
        <f t="shared" si="1"/>
        <v>5.3291137060234508</v>
      </c>
      <c r="M8" s="37">
        <f t="shared" si="2"/>
        <v>12.615735128054526</v>
      </c>
    </row>
    <row r="9" spans="1:13" ht="16.5" customHeight="1" x14ac:dyDescent="0.2">
      <c r="A9" s="38" t="s">
        <v>6</v>
      </c>
      <c r="B9" s="26">
        <v>26161627.818392113</v>
      </c>
      <c r="C9" s="27"/>
      <c r="D9" s="28">
        <v>18895361.734870464</v>
      </c>
      <c r="E9" s="29">
        <v>4435179.6804707805</v>
      </c>
      <c r="F9" s="30">
        <v>788209.41441884439</v>
      </c>
      <c r="G9" s="31">
        <v>2042876.9886320226</v>
      </c>
      <c r="H9" s="32">
        <f t="shared" si="4"/>
        <v>2831086.4030508669</v>
      </c>
      <c r="I9" s="33"/>
      <c r="J9" s="34">
        <f t="shared" si="3"/>
        <v>27.774518214089593</v>
      </c>
      <c r="K9" s="35">
        <f t="shared" si="0"/>
        <v>10.821522355961964</v>
      </c>
      <c r="L9" s="36">
        <f t="shared" si="1"/>
        <v>7.8086769019618956</v>
      </c>
      <c r="M9" s="37">
        <f t="shared" si="2"/>
        <v>16.952995858127629</v>
      </c>
    </row>
    <row r="10" spans="1:13" s="205" customFormat="1" ht="16.5" customHeight="1" x14ac:dyDescent="0.2">
      <c r="A10" s="192" t="s">
        <v>13</v>
      </c>
      <c r="B10" s="206">
        <v>9266559.60287489</v>
      </c>
      <c r="C10" s="194"/>
      <c r="D10" s="195">
        <v>6130050.8833379364</v>
      </c>
      <c r="E10" s="196">
        <v>1912600.6879297153</v>
      </c>
      <c r="F10" s="197">
        <v>339902.77212176903</v>
      </c>
      <c r="G10" s="198">
        <v>884005.25948546943</v>
      </c>
      <c r="H10" s="199">
        <f t="shared" si="4"/>
        <v>1223908.0316072386</v>
      </c>
      <c r="I10" s="200"/>
      <c r="J10" s="201">
        <f t="shared" si="3"/>
        <v>33.847607461175471</v>
      </c>
      <c r="K10" s="202">
        <f t="shared" si="0"/>
        <v>13.207793227030333</v>
      </c>
      <c r="L10" s="203">
        <f t="shared" si="1"/>
        <v>9.5397353210916869</v>
      </c>
      <c r="M10" s="204">
        <f t="shared" si="2"/>
        <v>20.639814234145142</v>
      </c>
    </row>
    <row r="11" spans="1:13" s="205" customFormat="1" ht="16.5" customHeight="1" x14ac:dyDescent="0.2">
      <c r="A11" s="52" t="s">
        <v>11</v>
      </c>
      <c r="B11" s="53">
        <f>SUM(B12:B17)-B14</f>
        <v>69105775.308160841</v>
      </c>
      <c r="C11" s="53">
        <f t="shared" ref="C11:H11" si="5">SUM(C12:C17)-C14</f>
        <v>0</v>
      </c>
      <c r="D11" s="53">
        <f t="shared" si="5"/>
        <v>50198595.222511217</v>
      </c>
      <c r="E11" s="53">
        <f t="shared" si="5"/>
        <v>11605546.32920735</v>
      </c>
      <c r="F11" s="53">
        <f t="shared" si="5"/>
        <v>2062509.6467758683</v>
      </c>
      <c r="G11" s="53">
        <f t="shared" si="5"/>
        <v>5239124.1096664006</v>
      </c>
      <c r="H11" s="53">
        <f t="shared" si="5"/>
        <v>7301633.7564422674</v>
      </c>
      <c r="I11" s="217"/>
      <c r="J11" s="212">
        <f t="shared" si="3"/>
        <v>27.359768414922666</v>
      </c>
      <c r="K11" s="213">
        <f t="shared" si="0"/>
        <v>10.565880671886482</v>
      </c>
      <c r="L11" s="214">
        <f t="shared" si="1"/>
        <v>7.5813115275876255</v>
      </c>
      <c r="M11" s="215">
        <f t="shared" si="2"/>
        <v>16.793887743036183</v>
      </c>
    </row>
    <row r="12" spans="1:13" ht="16.5" customHeight="1" x14ac:dyDescent="0.2">
      <c r="A12" s="25" t="s">
        <v>7</v>
      </c>
      <c r="B12" s="26">
        <v>21802192.48655238</v>
      </c>
      <c r="C12" s="27"/>
      <c r="D12" s="28">
        <v>14688924.48655238</v>
      </c>
      <c r="E12" s="29">
        <v>4175464.8492162591</v>
      </c>
      <c r="F12" s="30">
        <v>742053.52225501533</v>
      </c>
      <c r="G12" s="31">
        <v>2195749.6285287258</v>
      </c>
      <c r="H12" s="32">
        <f t="shared" si="4"/>
        <v>2937803.1507837409</v>
      </c>
      <c r="I12" s="33"/>
      <c r="J12" s="34">
        <f t="shared" si="3"/>
        <v>32.626388398265327</v>
      </c>
      <c r="K12" s="35">
        <f t="shared" si="0"/>
        <v>13.474806043455407</v>
      </c>
      <c r="L12" s="36">
        <f t="shared" si="1"/>
        <v>10.071233110537241</v>
      </c>
      <c r="M12" s="37">
        <f t="shared" si="2"/>
        <v>19.151582354809918</v>
      </c>
    </row>
    <row r="13" spans="1:13" ht="16.5" customHeight="1" x14ac:dyDescent="0.2">
      <c r="A13" s="25" t="s">
        <v>14</v>
      </c>
      <c r="B13" s="26">
        <v>18112017.892971903</v>
      </c>
      <c r="C13" s="27"/>
      <c r="D13" s="28">
        <v>12568214.876660595</v>
      </c>
      <c r="E13" s="29">
        <v>3498575.059034226</v>
      </c>
      <c r="F13" s="30">
        <v>621758.3045675006</v>
      </c>
      <c r="G13" s="31">
        <v>1423469.6527095817</v>
      </c>
      <c r="H13" s="32">
        <f t="shared" si="4"/>
        <v>2045227.9572770824</v>
      </c>
      <c r="I13" s="33"/>
      <c r="J13" s="34">
        <f t="shared" si="3"/>
        <v>30.608422811146283</v>
      </c>
      <c r="K13" s="35">
        <f t="shared" si="0"/>
        <v>11.292104332950679</v>
      </c>
      <c r="L13" s="36">
        <f t="shared" si="1"/>
        <v>7.8592548942983189</v>
      </c>
      <c r="M13" s="37">
        <f t="shared" si="2"/>
        <v>19.316318478195605</v>
      </c>
    </row>
    <row r="14" spans="1:13" s="205" customFormat="1" ht="16.5" customHeight="1" x14ac:dyDescent="0.2">
      <c r="A14" s="210" t="s">
        <v>265</v>
      </c>
      <c r="B14" s="193">
        <f>SUM(B12:B13)</f>
        <v>39914210.379524283</v>
      </c>
      <c r="C14" s="193"/>
      <c r="D14" s="193">
        <f t="shared" ref="D14:H14" si="6">SUM(D12:D13)</f>
        <v>27257139.363212973</v>
      </c>
      <c r="E14" s="193">
        <f t="shared" si="6"/>
        <v>7674039.9082504846</v>
      </c>
      <c r="F14" s="193">
        <f t="shared" si="6"/>
        <v>1363811.826822516</v>
      </c>
      <c r="G14" s="193">
        <f t="shared" si="6"/>
        <v>3619219.2812383072</v>
      </c>
      <c r="H14" s="193">
        <f t="shared" si="6"/>
        <v>4983031.1080608238</v>
      </c>
      <c r="I14" s="211"/>
      <c r="J14" s="212">
        <f t="shared" si="3"/>
        <v>31.710688739578067</v>
      </c>
      <c r="K14" s="213">
        <f t="shared" si="0"/>
        <v>12.484353468801389</v>
      </c>
      <c r="L14" s="214">
        <f t="shared" si="1"/>
        <v>9.0674956283112191</v>
      </c>
      <c r="M14" s="215">
        <f t="shared" si="2"/>
        <v>19.22633527077668</v>
      </c>
    </row>
    <row r="15" spans="1:13" ht="16.5" customHeight="1" x14ac:dyDescent="0.2">
      <c r="A15" s="38" t="s">
        <v>15</v>
      </c>
      <c r="B15" s="26">
        <v>13863003.225752773</v>
      </c>
      <c r="C15" s="27"/>
      <c r="D15" s="28">
        <v>10858692.037712913</v>
      </c>
      <c r="E15" s="29">
        <v>1884098.2274478504</v>
      </c>
      <c r="F15" s="30">
        <v>334837.38372615789</v>
      </c>
      <c r="G15" s="31">
        <v>785375.57686585223</v>
      </c>
      <c r="H15" s="32">
        <f t="shared" si="4"/>
        <v>1120212.9605920101</v>
      </c>
      <c r="I15" s="33"/>
      <c r="J15" s="34">
        <f t="shared" si="3"/>
        <v>21.671431068117091</v>
      </c>
      <c r="K15" s="35">
        <f t="shared" si="0"/>
        <v>8.0805936661042761</v>
      </c>
      <c r="L15" s="36">
        <f t="shared" si="1"/>
        <v>5.6652628876756657</v>
      </c>
      <c r="M15" s="37">
        <f t="shared" si="2"/>
        <v>13.590837402012811</v>
      </c>
    </row>
    <row r="16" spans="1:13" ht="16.5" customHeight="1" x14ac:dyDescent="0.2">
      <c r="A16" s="38" t="s">
        <v>16</v>
      </c>
      <c r="B16" s="26">
        <v>9867764.0384550523</v>
      </c>
      <c r="C16" s="27"/>
      <c r="D16" s="28">
        <v>7786414.4529000148</v>
      </c>
      <c r="E16" s="29">
        <v>1311623.0713245959</v>
      </c>
      <c r="F16" s="30">
        <v>233098.48246717884</v>
      </c>
      <c r="G16" s="31">
        <v>536628.03176326235</v>
      </c>
      <c r="H16" s="32">
        <f t="shared" si="4"/>
        <v>769726.51423044119</v>
      </c>
      <c r="I16" s="33"/>
      <c r="J16" s="34">
        <f t="shared" si="3"/>
        <v>21.092413412440131</v>
      </c>
      <c r="K16" s="35">
        <f t="shared" si="0"/>
        <v>7.8004146758149835</v>
      </c>
      <c r="L16" s="36">
        <f t="shared" si="1"/>
        <v>5.4381927828026946</v>
      </c>
      <c r="M16" s="37">
        <f t="shared" si="2"/>
        <v>13.291998736625144</v>
      </c>
    </row>
    <row r="17" spans="1:13" ht="16.5" customHeight="1" x14ac:dyDescent="0.2">
      <c r="A17" s="39" t="s">
        <v>17</v>
      </c>
      <c r="B17" s="40">
        <v>5460797.6644287379</v>
      </c>
      <c r="C17" s="41"/>
      <c r="D17" s="42">
        <v>4296349.3686853228</v>
      </c>
      <c r="E17" s="43">
        <v>735785.12218442175</v>
      </c>
      <c r="F17" s="44">
        <v>130761.95376001562</v>
      </c>
      <c r="G17" s="45">
        <v>297901.21979897766</v>
      </c>
      <c r="H17" s="46">
        <f t="shared" si="4"/>
        <v>428663.17355899327</v>
      </c>
      <c r="I17" s="47"/>
      <c r="J17" s="48">
        <f t="shared" si="3"/>
        <v>21.323776622022667</v>
      </c>
      <c r="K17" s="49">
        <f t="shared" si="0"/>
        <v>7.8498270747381067</v>
      </c>
      <c r="L17" s="50">
        <f t="shared" si="1"/>
        <v>5.455269323371672</v>
      </c>
      <c r="M17" s="51">
        <f t="shared" si="2"/>
        <v>13.47394954728456</v>
      </c>
    </row>
    <row r="18" spans="1:13" s="205" customFormat="1" ht="16.5" customHeight="1" x14ac:dyDescent="0.2">
      <c r="A18" s="52" t="s">
        <v>8</v>
      </c>
      <c r="B18" s="53"/>
      <c r="C18" s="54"/>
      <c r="D18" s="55"/>
      <c r="E18" s="91"/>
      <c r="F18" s="92"/>
      <c r="G18" s="93"/>
      <c r="H18" s="221"/>
      <c r="I18" s="217"/>
      <c r="J18" s="212" t="e">
        <f t="shared" si="3"/>
        <v>#DIV/0!</v>
      </c>
      <c r="K18" s="213" t="e">
        <f t="shared" si="0"/>
        <v>#DIV/0!</v>
      </c>
      <c r="L18" s="214" t="e">
        <f t="shared" si="1"/>
        <v>#DIV/0!</v>
      </c>
      <c r="M18" s="215" t="e">
        <f t="shared" si="2"/>
        <v>#DIV/0!</v>
      </c>
    </row>
    <row r="19" spans="1:13" ht="16.5" customHeight="1" x14ac:dyDescent="0.2">
      <c r="A19" s="25" t="s">
        <v>9</v>
      </c>
      <c r="B19" s="26">
        <v>34235951.988303602</v>
      </c>
      <c r="C19" s="27"/>
      <c r="D19" s="28">
        <v>25492323.988303602</v>
      </c>
      <c r="E19" s="29">
        <v>5358057.4809272531</v>
      </c>
      <c r="F19" s="30">
        <v>952221.02681889362</v>
      </c>
      <c r="G19" s="31">
        <v>2433349.4922538525</v>
      </c>
      <c r="H19" s="32">
        <f t="shared" si="4"/>
        <v>3385570.5190727459</v>
      </c>
      <c r="I19" s="33"/>
      <c r="J19" s="34">
        <f t="shared" si="3"/>
        <v>25.53931610544138</v>
      </c>
      <c r="K19" s="35">
        <f t="shared" si="0"/>
        <v>9.8889334820582615</v>
      </c>
      <c r="L19" s="36">
        <f t="shared" si="1"/>
        <v>7.1075853041422183</v>
      </c>
      <c r="M19" s="37">
        <f t="shared" si="2"/>
        <v>15.650382623383116</v>
      </c>
    </row>
    <row r="20" spans="1:13" ht="16.5" customHeight="1" x14ac:dyDescent="0.2">
      <c r="A20" s="39" t="s">
        <v>12</v>
      </c>
      <c r="B20" s="40">
        <v>34869823.319852918</v>
      </c>
      <c r="C20" s="41"/>
      <c r="D20" s="42">
        <v>24706301.319852918</v>
      </c>
      <c r="E20" s="43">
        <v>6247463.302555006</v>
      </c>
      <c r="F20" s="44">
        <v>1110284.0800324467</v>
      </c>
      <c r="G20" s="45">
        <v>2805774.6174125466</v>
      </c>
      <c r="H20" s="46">
        <f t="shared" si="4"/>
        <v>3916058.6974449931</v>
      </c>
      <c r="I20" s="47"/>
      <c r="J20" s="48">
        <f t="shared" si="3"/>
        <v>29.147041861303212</v>
      </c>
      <c r="K20" s="49">
        <f t="shared" si="0"/>
        <v>11.230509146902989</v>
      </c>
      <c r="L20" s="50">
        <f t="shared" si="1"/>
        <v>8.0464262513630125</v>
      </c>
      <c r="M20" s="51">
        <f t="shared" si="2"/>
        <v>17.916532714400223</v>
      </c>
    </row>
    <row r="21" spans="1:13" s="205" customFormat="1" ht="16.5" customHeight="1" x14ac:dyDescent="0.2">
      <c r="A21" s="52" t="s">
        <v>26</v>
      </c>
      <c r="B21" s="53"/>
      <c r="C21" s="54"/>
      <c r="D21" s="55"/>
      <c r="E21" s="91"/>
      <c r="F21" s="92"/>
      <c r="G21" s="93"/>
      <c r="H21" s="221"/>
      <c r="I21" s="217"/>
      <c r="J21" s="212" t="e">
        <f t="shared" si="3"/>
        <v>#DIV/0!</v>
      </c>
      <c r="K21" s="213" t="e">
        <f t="shared" si="0"/>
        <v>#DIV/0!</v>
      </c>
      <c r="L21" s="214" t="e">
        <f t="shared" si="1"/>
        <v>#DIV/0!</v>
      </c>
      <c r="M21" s="215" t="e">
        <f t="shared" si="2"/>
        <v>#DIV/0!</v>
      </c>
    </row>
    <row r="22" spans="1:13" ht="16.5" customHeight="1" x14ac:dyDescent="0.2">
      <c r="A22" s="25" t="s">
        <v>0</v>
      </c>
      <c r="B22" s="26">
        <v>20099974.600800954</v>
      </c>
      <c r="C22" s="27"/>
      <c r="D22" s="28">
        <v>15456880.468015933</v>
      </c>
      <c r="E22" s="29">
        <v>2851253.1674484778</v>
      </c>
      <c r="F22" s="30">
        <v>506717.82236247242</v>
      </c>
      <c r="G22" s="31">
        <v>1285123.14297407</v>
      </c>
      <c r="H22" s="32">
        <f t="shared" si="4"/>
        <v>1791840.9653365426</v>
      </c>
      <c r="I22" s="33"/>
      <c r="J22" s="34">
        <f t="shared" si="3"/>
        <v>23.1</v>
      </c>
      <c r="K22" s="35">
        <f t="shared" si="0"/>
        <v>8.9146429332559478</v>
      </c>
      <c r="L22" s="36">
        <f t="shared" si="1"/>
        <v>6.3936555567729911</v>
      </c>
      <c r="M22" s="37">
        <f t="shared" si="2"/>
        <v>14.185357066744052</v>
      </c>
    </row>
    <row r="23" spans="1:13" ht="16.5" customHeight="1" x14ac:dyDescent="0.2">
      <c r="A23" s="39" t="s">
        <v>1</v>
      </c>
      <c r="B23" s="40">
        <v>49005800.707355566</v>
      </c>
      <c r="C23" s="41"/>
      <c r="D23" s="42">
        <v>34741714.707355566</v>
      </c>
      <c r="E23" s="43">
        <v>8754293.2017815411</v>
      </c>
      <c r="F23" s="44">
        <v>1555791.8315261274</v>
      </c>
      <c r="G23" s="45">
        <v>3954000.9666923299</v>
      </c>
      <c r="H23" s="46">
        <f t="shared" si="4"/>
        <v>5509792.798218457</v>
      </c>
      <c r="I23" s="47"/>
      <c r="J23" s="48">
        <f t="shared" si="3"/>
        <v>29.10693386111538</v>
      </c>
      <c r="K23" s="49">
        <f t="shared" si="0"/>
        <v>11.243144114960781</v>
      </c>
      <c r="L23" s="50">
        <f t="shared" si="1"/>
        <v>8.068434572274727</v>
      </c>
      <c r="M23" s="51">
        <f t="shared" si="2"/>
        <v>17.863789746154598</v>
      </c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view="pageBreakPreview" zoomScale="80" zoomScaleNormal="93" zoomScaleSheetLayoutView="80" workbookViewId="0">
      <pane ySplit="4" topLeftCell="A5" activePane="bottomLeft" state="frozen"/>
      <selection activeCell="A21" sqref="A21:XFD21"/>
      <selection pane="bottomLeft" activeCell="B4" sqref="B4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13" style="4" customWidth="1"/>
    <col min="5" max="5" width="12.85546875" style="4" customWidth="1"/>
    <col min="6" max="6" width="12.28515625" style="4" customWidth="1"/>
    <col min="7" max="7" width="11.85546875" style="4" customWidth="1"/>
    <col min="8" max="8" width="11.7109375" style="4" customWidth="1"/>
    <col min="9" max="9" width="2.5703125" style="4" customWidth="1"/>
    <col min="10" max="11" width="8" style="4" customWidth="1"/>
    <col min="12" max="12" width="9.42578125" style="4" customWidth="1"/>
    <col min="13" max="13" width="12.85546875" style="4" customWidth="1"/>
    <col min="14" max="16384" width="18.7109375" style="4"/>
  </cols>
  <sheetData>
    <row r="1" spans="1:13" ht="21.75" customHeight="1" x14ac:dyDescent="0.2">
      <c r="A1" s="1" t="s">
        <v>32</v>
      </c>
      <c r="B1" s="2"/>
      <c r="C1" s="2"/>
      <c r="D1" s="57"/>
      <c r="E1" s="57"/>
      <c r="F1" s="57"/>
      <c r="G1" s="57"/>
      <c r="H1" s="57"/>
      <c r="I1" s="2"/>
      <c r="J1" s="2"/>
      <c r="K1" s="2"/>
      <c r="L1" s="2"/>
      <c r="M1" s="3"/>
    </row>
    <row r="2" spans="1:13" ht="34.5" customHeight="1" x14ac:dyDescent="0.2">
      <c r="A2" s="282"/>
      <c r="B2" s="280" t="s">
        <v>18</v>
      </c>
      <c r="C2" s="5"/>
      <c r="D2" s="6" t="s">
        <v>28</v>
      </c>
      <c r="E2" s="7" t="s">
        <v>29</v>
      </c>
      <c r="F2" s="8" t="s">
        <v>21</v>
      </c>
      <c r="G2" s="9" t="s">
        <v>24</v>
      </c>
      <c r="H2" s="274" t="s">
        <v>19</v>
      </c>
      <c r="I2" s="10"/>
      <c r="J2" s="276" t="s">
        <v>27</v>
      </c>
      <c r="K2" s="277"/>
      <c r="L2" s="278"/>
      <c r="M2" s="279" t="s">
        <v>25</v>
      </c>
    </row>
    <row r="3" spans="1:13" ht="32.25" customHeight="1" x14ac:dyDescent="0.2">
      <c r="A3" s="282"/>
      <c r="B3" s="281"/>
      <c r="C3" s="11"/>
      <c r="D3" s="6" t="s">
        <v>22</v>
      </c>
      <c r="E3" s="12" t="s">
        <v>20</v>
      </c>
      <c r="F3" s="13" t="s">
        <v>23</v>
      </c>
      <c r="G3" s="14" t="s">
        <v>23</v>
      </c>
      <c r="H3" s="275"/>
      <c r="I3" s="15"/>
      <c r="J3" s="88" t="s">
        <v>48</v>
      </c>
      <c r="K3" s="89" t="s">
        <v>49</v>
      </c>
      <c r="L3" s="16" t="s">
        <v>50</v>
      </c>
      <c r="M3" s="279"/>
    </row>
    <row r="4" spans="1:13" ht="21" customHeight="1" x14ac:dyDescent="0.2">
      <c r="A4" s="17" t="s">
        <v>2</v>
      </c>
      <c r="B4" s="18">
        <v>71105799.99999997</v>
      </c>
      <c r="C4" s="19"/>
      <c r="D4" s="58">
        <v>53508478.235584661</v>
      </c>
      <c r="E4" s="21">
        <v>10518868.056135701</v>
      </c>
      <c r="F4" s="22">
        <v>2042857.4614840515</v>
      </c>
      <c r="G4" s="82">
        <v>5035596.2467955537</v>
      </c>
      <c r="H4" s="83">
        <f>SUM(F4:G4)</f>
        <v>7078453.708279605</v>
      </c>
      <c r="I4" s="23"/>
      <c r="J4" s="74">
        <f>100*(E4+F4+G4)/B4</f>
        <v>24.748082103591152</v>
      </c>
      <c r="K4" s="75">
        <f t="shared" ref="K4:K23" si="0">100*H4/B4</f>
        <v>9.954819027814338</v>
      </c>
      <c r="L4" s="76">
        <f t="shared" ref="L4:L23" si="1">100*G4/B4</f>
        <v>7.0818361466934565</v>
      </c>
      <c r="M4" s="77">
        <f t="shared" ref="M4:M23" si="2">100*E4/B4</f>
        <v>14.793263075776808</v>
      </c>
    </row>
    <row r="5" spans="1:13" s="205" customFormat="1" ht="16.5" customHeight="1" x14ac:dyDescent="0.2">
      <c r="A5" s="24" t="s">
        <v>3</v>
      </c>
      <c r="B5" s="222"/>
      <c r="C5" s="219"/>
      <c r="D5" s="224"/>
      <c r="E5" s="91"/>
      <c r="F5" s="92"/>
      <c r="G5" s="93"/>
      <c r="H5" s="93"/>
      <c r="I5" s="217"/>
      <c r="J5" s="212" t="e">
        <f t="shared" ref="J5:J23" si="3">100*(E5+F5+G5)/B5</f>
        <v>#DIV/0!</v>
      </c>
      <c r="K5" s="213" t="e">
        <f t="shared" si="0"/>
        <v>#DIV/0!</v>
      </c>
      <c r="L5" s="214" t="e">
        <f t="shared" si="1"/>
        <v>#DIV/0!</v>
      </c>
      <c r="M5" s="215" t="e">
        <f t="shared" si="2"/>
        <v>#DIV/0!</v>
      </c>
    </row>
    <row r="6" spans="1:13" ht="16.5" customHeight="1" x14ac:dyDescent="0.2">
      <c r="A6" s="25" t="s">
        <v>10</v>
      </c>
      <c r="B6" s="26">
        <v>21997230.955744799</v>
      </c>
      <c r="C6" s="27"/>
      <c r="D6" s="59">
        <v>16242204.18802646</v>
      </c>
      <c r="E6" s="29">
        <v>3600075.6285814387</v>
      </c>
      <c r="F6" s="30">
        <v>706258.36243080883</v>
      </c>
      <c r="G6" s="31">
        <v>1448692.7767060918</v>
      </c>
      <c r="H6" s="60">
        <f t="shared" ref="H6:H23" si="4">SUM(F6:G6)</f>
        <v>2154951.1391369007</v>
      </c>
      <c r="I6" s="33"/>
      <c r="J6" s="34">
        <f t="shared" si="3"/>
        <v>26.162505541250209</v>
      </c>
      <c r="K6" s="35">
        <f t="shared" si="0"/>
        <v>9.7964654890988143</v>
      </c>
      <c r="L6" s="36">
        <f t="shared" si="1"/>
        <v>6.5857960923383905</v>
      </c>
      <c r="M6" s="37">
        <f t="shared" si="2"/>
        <v>16.366040052151394</v>
      </c>
    </row>
    <row r="7" spans="1:13" ht="16.5" customHeight="1" x14ac:dyDescent="0.2">
      <c r="A7" s="25" t="s">
        <v>4</v>
      </c>
      <c r="B7" s="26">
        <v>121510.49312565566</v>
      </c>
      <c r="C7" s="27"/>
      <c r="D7" s="59">
        <v>97575.526389553881</v>
      </c>
      <c r="E7" s="29">
        <v>13840.023218102546</v>
      </c>
      <c r="F7" s="30">
        <v>2667.1456406686716</v>
      </c>
      <c r="G7" s="31">
        <v>7427.7978773305576</v>
      </c>
      <c r="H7" s="60">
        <f t="shared" si="4"/>
        <v>10094.943517999229</v>
      </c>
      <c r="I7" s="33"/>
      <c r="J7" s="34">
        <f t="shared" si="3"/>
        <v>19.697859929965304</v>
      </c>
      <c r="K7" s="35">
        <f t="shared" si="0"/>
        <v>8.3078779933514966</v>
      </c>
      <c r="L7" s="36">
        <f t="shared" si="1"/>
        <v>6.1128859625722782</v>
      </c>
      <c r="M7" s="37">
        <f t="shared" si="2"/>
        <v>11.389981936613811</v>
      </c>
    </row>
    <row r="8" spans="1:13" ht="16.5" customHeight="1" x14ac:dyDescent="0.2">
      <c r="A8" s="38" t="s">
        <v>5</v>
      </c>
      <c r="B8" s="26">
        <v>14181831.805625312</v>
      </c>
      <c r="C8" s="27"/>
      <c r="D8" s="59">
        <v>11687676.009149835</v>
      </c>
      <c r="E8" s="29">
        <v>1534177.5823393667</v>
      </c>
      <c r="F8" s="30">
        <v>299869.65403550206</v>
      </c>
      <c r="G8" s="31">
        <v>660108.56010060851</v>
      </c>
      <c r="H8" s="60">
        <f t="shared" si="4"/>
        <v>959978.21413611062</v>
      </c>
      <c r="I8" s="33"/>
      <c r="J8" s="34">
        <f t="shared" si="3"/>
        <v>17.586979105803209</v>
      </c>
      <c r="K8" s="35">
        <f t="shared" si="0"/>
        <v>6.7690706482312759</v>
      </c>
      <c r="L8" s="36">
        <f t="shared" si="1"/>
        <v>4.6546071702724063</v>
      </c>
      <c r="M8" s="37">
        <f t="shared" si="2"/>
        <v>10.817908457571932</v>
      </c>
    </row>
    <row r="9" spans="1:13" ht="16.5" customHeight="1" x14ac:dyDescent="0.2">
      <c r="A9" s="38" t="s">
        <v>6</v>
      </c>
      <c r="B9" s="26">
        <v>25284745.432295959</v>
      </c>
      <c r="C9" s="27"/>
      <c r="D9" s="59">
        <v>18536001.696660031</v>
      </c>
      <c r="E9" s="29">
        <v>3975841.6747749108</v>
      </c>
      <c r="F9" s="30">
        <v>769561.80588531541</v>
      </c>
      <c r="G9" s="31">
        <v>2003340.2549757028</v>
      </c>
      <c r="H9" s="60">
        <f t="shared" si="4"/>
        <v>2772902.0608610185</v>
      </c>
      <c r="I9" s="33"/>
      <c r="J9" s="34">
        <f t="shared" si="3"/>
        <v>26.690969674607935</v>
      </c>
      <c r="K9" s="35">
        <f t="shared" si="0"/>
        <v>10.966699539395867</v>
      </c>
      <c r="L9" s="36">
        <f t="shared" si="1"/>
        <v>7.9231181517724742</v>
      </c>
      <c r="M9" s="37">
        <f t="shared" si="2"/>
        <v>15.724270135212066</v>
      </c>
    </row>
    <row r="10" spans="1:13" s="205" customFormat="1" ht="16.5" customHeight="1" x14ac:dyDescent="0.2">
      <c r="A10" s="192" t="s">
        <v>13</v>
      </c>
      <c r="B10" s="206">
        <v>9520481.3132081069</v>
      </c>
      <c r="C10" s="194"/>
      <c r="D10" s="208">
        <v>6945020.8153586462</v>
      </c>
      <c r="E10" s="196">
        <v>1394933.1472218842</v>
      </c>
      <c r="F10" s="197">
        <v>264500.49349175673</v>
      </c>
      <c r="G10" s="198">
        <v>916026.8571358195</v>
      </c>
      <c r="H10" s="209">
        <f t="shared" si="4"/>
        <v>1180527.3506275762</v>
      </c>
      <c r="I10" s="200"/>
      <c r="J10" s="201">
        <f t="shared" si="3"/>
        <v>27.051788802698784</v>
      </c>
      <c r="K10" s="202">
        <f t="shared" si="0"/>
        <v>12.399870466525554</v>
      </c>
      <c r="L10" s="203">
        <f t="shared" si="1"/>
        <v>9.6216444001101333</v>
      </c>
      <c r="M10" s="204">
        <f t="shared" si="2"/>
        <v>14.651918336173226</v>
      </c>
    </row>
    <row r="11" spans="1:13" s="205" customFormat="1" ht="16.5" customHeight="1" x14ac:dyDescent="0.2">
      <c r="A11" s="52" t="s">
        <v>11</v>
      </c>
      <c r="B11" s="53">
        <f>SUM(B12:B17)-B14</f>
        <v>71105800.00000003</v>
      </c>
      <c r="C11" s="53">
        <f t="shared" ref="C11:H11" si="5">SUM(C12:C17)-C14</f>
        <v>0</v>
      </c>
      <c r="D11" s="53">
        <f t="shared" si="5"/>
        <v>53508478.235584751</v>
      </c>
      <c r="E11" s="53">
        <f t="shared" si="5"/>
        <v>10518868.056135677</v>
      </c>
      <c r="F11" s="53">
        <f t="shared" si="5"/>
        <v>2042857.4614840467</v>
      </c>
      <c r="G11" s="53">
        <f t="shared" si="5"/>
        <v>5035596.2467955453</v>
      </c>
      <c r="H11" s="53">
        <f t="shared" si="5"/>
        <v>7078453.7082795929</v>
      </c>
      <c r="I11" s="217"/>
      <c r="J11" s="212">
        <f t="shared" si="3"/>
        <v>24.748082103591074</v>
      </c>
      <c r="K11" s="213">
        <f t="shared" si="0"/>
        <v>9.9548190278143132</v>
      </c>
      <c r="L11" s="214">
        <f t="shared" si="1"/>
        <v>7.0818361466934387</v>
      </c>
      <c r="M11" s="215">
        <f t="shared" si="2"/>
        <v>14.793263075776762</v>
      </c>
    </row>
    <row r="12" spans="1:13" ht="16.5" customHeight="1" x14ac:dyDescent="0.2">
      <c r="A12" s="25" t="s">
        <v>7</v>
      </c>
      <c r="B12" s="26">
        <v>13761883.812771063</v>
      </c>
      <c r="C12" s="27"/>
      <c r="D12" s="59">
        <v>7544811.9443888916</v>
      </c>
      <c r="E12" s="29">
        <v>3750853.9523259299</v>
      </c>
      <c r="F12" s="30">
        <v>729981.71427518991</v>
      </c>
      <c r="G12" s="31">
        <v>1736236.2017810524</v>
      </c>
      <c r="H12" s="60">
        <f t="shared" si="4"/>
        <v>2466217.9160562423</v>
      </c>
      <c r="I12" s="33"/>
      <c r="J12" s="34">
        <f t="shared" si="3"/>
        <v>45.176023522395333</v>
      </c>
      <c r="K12" s="35">
        <f t="shared" si="0"/>
        <v>17.920641894735269</v>
      </c>
      <c r="L12" s="36">
        <f t="shared" si="1"/>
        <v>12.616268422276757</v>
      </c>
      <c r="M12" s="37">
        <f t="shared" si="2"/>
        <v>27.255381627660075</v>
      </c>
    </row>
    <row r="13" spans="1:13" ht="16.5" customHeight="1" x14ac:dyDescent="0.2">
      <c r="A13" s="25" t="s">
        <v>14</v>
      </c>
      <c r="B13" s="26">
        <v>20166032.621393528</v>
      </c>
      <c r="C13" s="27"/>
      <c r="D13" s="59">
        <v>14774382.432343695</v>
      </c>
      <c r="E13" s="29">
        <v>3172086.0438164049</v>
      </c>
      <c r="F13" s="30">
        <v>613795.6775933184</v>
      </c>
      <c r="G13" s="31">
        <v>1605768.4676401091</v>
      </c>
      <c r="H13" s="60">
        <f t="shared" si="4"/>
        <v>2219564.1452334276</v>
      </c>
      <c r="I13" s="33"/>
      <c r="J13" s="34">
        <f t="shared" si="3"/>
        <v>26.736296079031408</v>
      </c>
      <c r="K13" s="35">
        <f t="shared" si="0"/>
        <v>11.006449245146811</v>
      </c>
      <c r="L13" s="36">
        <f t="shared" si="1"/>
        <v>7.9627386198740862</v>
      </c>
      <c r="M13" s="37">
        <f t="shared" si="2"/>
        <v>15.729846833884597</v>
      </c>
    </row>
    <row r="14" spans="1:13" s="205" customFormat="1" ht="16.5" customHeight="1" x14ac:dyDescent="0.2">
      <c r="A14" s="210" t="s">
        <v>265</v>
      </c>
      <c r="B14" s="193">
        <f>SUM(B12:B13)</f>
        <v>33927916.434164591</v>
      </c>
      <c r="C14" s="193"/>
      <c r="D14" s="193">
        <f t="shared" ref="D14:H14" si="6">SUM(D12:D13)</f>
        <v>22319194.376732588</v>
      </c>
      <c r="E14" s="193">
        <f t="shared" si="6"/>
        <v>6922939.9961423352</v>
      </c>
      <c r="F14" s="193">
        <f t="shared" si="6"/>
        <v>1343777.3918685084</v>
      </c>
      <c r="G14" s="193">
        <f t="shared" si="6"/>
        <v>3342004.6694211615</v>
      </c>
      <c r="H14" s="193">
        <f t="shared" si="6"/>
        <v>4685782.0612896699</v>
      </c>
      <c r="I14" s="211"/>
      <c r="J14" s="212">
        <f t="shared" si="3"/>
        <v>34.215841341032963</v>
      </c>
      <c r="K14" s="213">
        <f t="shared" si="0"/>
        <v>13.810992697951828</v>
      </c>
      <c r="L14" s="214">
        <f t="shared" si="1"/>
        <v>9.8503091868495751</v>
      </c>
      <c r="M14" s="215">
        <f t="shared" si="2"/>
        <v>20.404848643081134</v>
      </c>
    </row>
    <row r="15" spans="1:13" ht="16.5" customHeight="1" x14ac:dyDescent="0.2">
      <c r="A15" s="38" t="s">
        <v>15</v>
      </c>
      <c r="B15" s="26">
        <v>17503688.279691208</v>
      </c>
      <c r="C15" s="27"/>
      <c r="D15" s="59">
        <v>14656161.009585042</v>
      </c>
      <c r="E15" s="29">
        <v>1706232.6463059157</v>
      </c>
      <c r="F15" s="30">
        <v>331547.78812551871</v>
      </c>
      <c r="G15" s="31">
        <v>809746.83567473188</v>
      </c>
      <c r="H15" s="60">
        <f t="shared" si="4"/>
        <v>1141294.6238002507</v>
      </c>
      <c r="I15" s="33"/>
      <c r="J15" s="34">
        <f t="shared" si="3"/>
        <v>16.268155742981506</v>
      </c>
      <c r="K15" s="35">
        <f t="shared" si="0"/>
        <v>6.5203093517407229</v>
      </c>
      <c r="L15" s="36">
        <f t="shared" si="1"/>
        <v>4.6261497733266141</v>
      </c>
      <c r="M15" s="37">
        <f t="shared" si="2"/>
        <v>9.7478463912407847</v>
      </c>
    </row>
    <row r="16" spans="1:13" ht="16.5" customHeight="1" x14ac:dyDescent="0.2">
      <c r="A16" s="38" t="s">
        <v>16</v>
      </c>
      <c r="B16" s="26">
        <v>12533099.79868382</v>
      </c>
      <c r="C16" s="27"/>
      <c r="D16" s="59">
        <v>10605649.913848419</v>
      </c>
      <c r="E16" s="29">
        <v>1158633.0546600844</v>
      </c>
      <c r="F16" s="30">
        <v>225304.60227215767</v>
      </c>
      <c r="G16" s="31">
        <v>543512.2279031584</v>
      </c>
      <c r="H16" s="60">
        <f t="shared" si="4"/>
        <v>768816.83017531608</v>
      </c>
      <c r="I16" s="33"/>
      <c r="J16" s="34">
        <f t="shared" si="3"/>
        <v>15.378876062550896</v>
      </c>
      <c r="K16" s="35">
        <f t="shared" si="0"/>
        <v>6.1342911372656133</v>
      </c>
      <c r="L16" s="36">
        <f t="shared" si="1"/>
        <v>4.3366145377717009</v>
      </c>
      <c r="M16" s="37">
        <f t="shared" si="2"/>
        <v>9.244584925285281</v>
      </c>
    </row>
    <row r="17" spans="1:13" ht="16.5" customHeight="1" x14ac:dyDescent="0.2">
      <c r="A17" s="39" t="s">
        <v>17</v>
      </c>
      <c r="B17" s="40">
        <v>7141095.4874604037</v>
      </c>
      <c r="C17" s="41"/>
      <c r="D17" s="61">
        <v>5927472.9354187045</v>
      </c>
      <c r="E17" s="43">
        <v>731062.35902734334</v>
      </c>
      <c r="F17" s="44">
        <v>142227.6792178622</v>
      </c>
      <c r="G17" s="45">
        <v>340332.51379649364</v>
      </c>
      <c r="H17" s="62">
        <f t="shared" si="4"/>
        <v>482560.19301435584</v>
      </c>
      <c r="I17" s="47"/>
      <c r="J17" s="48">
        <f t="shared" si="3"/>
        <v>16.994907212384877</v>
      </c>
      <c r="K17" s="49">
        <f t="shared" si="0"/>
        <v>6.7575093185873261</v>
      </c>
      <c r="L17" s="50">
        <f t="shared" si="1"/>
        <v>4.7658305983179972</v>
      </c>
      <c r="M17" s="51">
        <f t="shared" si="2"/>
        <v>10.237397893797551</v>
      </c>
    </row>
    <row r="18" spans="1:13" s="205" customFormat="1" ht="16.5" customHeight="1" x14ac:dyDescent="0.2">
      <c r="A18" s="52" t="s">
        <v>8</v>
      </c>
      <c r="B18" s="53"/>
      <c r="C18" s="54"/>
      <c r="D18" s="63"/>
      <c r="E18" s="91"/>
      <c r="F18" s="92"/>
      <c r="G18" s="93"/>
      <c r="H18" s="225"/>
      <c r="I18" s="217"/>
      <c r="J18" s="212" t="e">
        <f t="shared" si="3"/>
        <v>#DIV/0!</v>
      </c>
      <c r="K18" s="213" t="e">
        <f t="shared" si="0"/>
        <v>#DIV/0!</v>
      </c>
      <c r="L18" s="214" t="e">
        <f t="shared" si="1"/>
        <v>#DIV/0!</v>
      </c>
      <c r="M18" s="215" t="e">
        <f t="shared" si="2"/>
        <v>#DIV/0!</v>
      </c>
    </row>
    <row r="19" spans="1:13" ht="16.5" customHeight="1" x14ac:dyDescent="0.2">
      <c r="A19" s="25" t="s">
        <v>9</v>
      </c>
      <c r="B19" s="26">
        <v>36960630.124479927</v>
      </c>
      <c r="C19" s="27"/>
      <c r="D19" s="59">
        <v>29295840.12087338</v>
      </c>
      <c r="E19" s="29">
        <v>4577137.4380927086</v>
      </c>
      <c r="F19" s="30">
        <v>888720.28576123819</v>
      </c>
      <c r="G19" s="31">
        <v>2198932.2797526</v>
      </c>
      <c r="H19" s="60">
        <f t="shared" si="4"/>
        <v>3087652.5655138381</v>
      </c>
      <c r="I19" s="33"/>
      <c r="J19" s="34">
        <f t="shared" si="3"/>
        <v>20.737714637960053</v>
      </c>
      <c r="K19" s="35">
        <f t="shared" si="0"/>
        <v>8.3538959025182056</v>
      </c>
      <c r="L19" s="36">
        <f t="shared" si="1"/>
        <v>5.9493906687921791</v>
      </c>
      <c r="M19" s="37">
        <f t="shared" si="2"/>
        <v>12.383818735441848</v>
      </c>
    </row>
    <row r="20" spans="1:13" ht="16.5" customHeight="1" x14ac:dyDescent="0.2">
      <c r="A20" s="39" t="s">
        <v>12</v>
      </c>
      <c r="B20" s="40">
        <v>34145169.875520341</v>
      </c>
      <c r="C20" s="41"/>
      <c r="D20" s="61">
        <v>24212638.114711568</v>
      </c>
      <c r="E20" s="43">
        <v>5941730.6180430017</v>
      </c>
      <c r="F20" s="44">
        <v>1154137.1757228158</v>
      </c>
      <c r="G20" s="45">
        <v>2836663.9670429546</v>
      </c>
      <c r="H20" s="62">
        <f t="shared" si="4"/>
        <v>3990801.1427657707</v>
      </c>
      <c r="I20" s="47"/>
      <c r="J20" s="48">
        <f t="shared" si="3"/>
        <v>29.08912679895522</v>
      </c>
      <c r="K20" s="49">
        <f t="shared" si="0"/>
        <v>11.687747219634984</v>
      </c>
      <c r="L20" s="50">
        <f t="shared" si="1"/>
        <v>8.307658088638302</v>
      </c>
      <c r="M20" s="51">
        <f t="shared" si="2"/>
        <v>17.401379579320238</v>
      </c>
    </row>
    <row r="21" spans="1:13" s="205" customFormat="1" ht="16.5" customHeight="1" x14ac:dyDescent="0.2">
      <c r="A21" s="52" t="s">
        <v>26</v>
      </c>
      <c r="B21" s="53"/>
      <c r="C21" s="54"/>
      <c r="D21" s="63"/>
      <c r="E21" s="91"/>
      <c r="F21" s="92"/>
      <c r="G21" s="93"/>
      <c r="H21" s="225"/>
      <c r="I21" s="217"/>
      <c r="J21" s="212" t="e">
        <f t="shared" si="3"/>
        <v>#DIV/0!</v>
      </c>
      <c r="K21" s="213" t="e">
        <f t="shared" si="0"/>
        <v>#DIV/0!</v>
      </c>
      <c r="L21" s="214" t="e">
        <f t="shared" si="1"/>
        <v>#DIV/0!</v>
      </c>
      <c r="M21" s="215" t="e">
        <f t="shared" si="2"/>
        <v>#DIV/0!</v>
      </c>
    </row>
    <row r="22" spans="1:13" ht="16.5" customHeight="1" x14ac:dyDescent="0.2">
      <c r="A22" s="25" t="s">
        <v>0</v>
      </c>
      <c r="B22" s="26">
        <v>21219165.701245617</v>
      </c>
      <c r="C22" s="27"/>
      <c r="D22" s="59">
        <v>17061848.243824203</v>
      </c>
      <c r="E22" s="29">
        <v>1879052.539387858</v>
      </c>
      <c r="F22" s="30">
        <v>338066.27714491752</v>
      </c>
      <c r="G22" s="31">
        <v>1940198.6408886374</v>
      </c>
      <c r="H22" s="60">
        <f t="shared" si="4"/>
        <v>2278264.9180335552</v>
      </c>
      <c r="I22" s="33"/>
      <c r="J22" s="34">
        <f t="shared" si="3"/>
        <v>19.592275756522174</v>
      </c>
      <c r="K22" s="35">
        <f t="shared" si="0"/>
        <v>10.736826085013396</v>
      </c>
      <c r="L22" s="36">
        <f t="shared" si="1"/>
        <v>9.1436141656349044</v>
      </c>
      <c r="M22" s="37">
        <f t="shared" si="2"/>
        <v>8.8554496715087758</v>
      </c>
    </row>
    <row r="23" spans="1:13" ht="16.5" customHeight="1" thickBot="1" x14ac:dyDescent="0.25">
      <c r="A23" s="39" t="s">
        <v>1</v>
      </c>
      <c r="B23" s="40">
        <v>49886634.298754349</v>
      </c>
      <c r="C23" s="41"/>
      <c r="D23" s="64">
        <v>36446629.991760455</v>
      </c>
      <c r="E23" s="65">
        <v>8639815.5167478435</v>
      </c>
      <c r="F23" s="66">
        <v>1704791.1843391338</v>
      </c>
      <c r="G23" s="67">
        <v>3095397.6059069163</v>
      </c>
      <c r="H23" s="68">
        <f t="shared" si="4"/>
        <v>4800188.7902460499</v>
      </c>
      <c r="I23" s="47"/>
      <c r="J23" s="48">
        <f t="shared" si="3"/>
        <v>26.941092530929645</v>
      </c>
      <c r="K23" s="49">
        <f t="shared" si="0"/>
        <v>9.6221941161621096</v>
      </c>
      <c r="L23" s="50">
        <f t="shared" si="1"/>
        <v>6.2048635860451444</v>
      </c>
      <c r="M23" s="51">
        <f t="shared" si="2"/>
        <v>17.318898414767531</v>
      </c>
    </row>
    <row r="24" spans="1:13" x14ac:dyDescent="0.2">
      <c r="D24" s="69"/>
      <c r="E24" s="69"/>
      <c r="F24" s="69"/>
      <c r="H24" s="70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view="pageBreakPreview" zoomScale="80" zoomScaleNormal="93" zoomScaleSheetLayoutView="80" workbookViewId="0">
      <pane ySplit="4" topLeftCell="A10" activePane="bottomLeft" state="frozen"/>
      <selection activeCell="D4" sqref="D4"/>
      <selection pane="bottomLeft" activeCell="D21" activeCellId="2" sqref="D5:N5 D18:N18 D21:N21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21.42578125" style="4" customWidth="1"/>
    <col min="5" max="5" width="13" style="4" customWidth="1"/>
    <col min="6" max="6" width="12.85546875" style="4" customWidth="1"/>
    <col min="7" max="7" width="12.28515625" style="4" customWidth="1"/>
    <col min="8" max="9" width="11.85546875" style="4" customWidth="1"/>
    <col min="10" max="10" width="2.5703125" style="4" customWidth="1"/>
    <col min="11" max="12" width="8" style="4" customWidth="1"/>
    <col min="13" max="13" width="9.42578125" style="4" customWidth="1"/>
    <col min="14" max="14" width="12.85546875" style="4" customWidth="1"/>
    <col min="15" max="30" width="12" style="4" customWidth="1"/>
    <col min="31" max="16384" width="18.7109375" style="4"/>
  </cols>
  <sheetData>
    <row r="1" spans="1:14" ht="21.75" customHeight="1" x14ac:dyDescent="0.2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4.5" customHeight="1" x14ac:dyDescent="0.2">
      <c r="A2" s="282"/>
      <c r="B2" s="280" t="s">
        <v>18</v>
      </c>
      <c r="C2" s="5"/>
      <c r="D2" s="5"/>
      <c r="E2" s="6" t="s">
        <v>28</v>
      </c>
      <c r="F2" s="7" t="s">
        <v>29</v>
      </c>
      <c r="G2" s="8" t="s">
        <v>21</v>
      </c>
      <c r="H2" s="9" t="s">
        <v>24</v>
      </c>
      <c r="I2" s="274" t="s">
        <v>19</v>
      </c>
      <c r="J2" s="10"/>
      <c r="K2" s="276" t="s">
        <v>27</v>
      </c>
      <c r="L2" s="277"/>
      <c r="M2" s="278"/>
      <c r="N2" s="279" t="s">
        <v>25</v>
      </c>
    </row>
    <row r="3" spans="1:14" ht="32.25" customHeight="1" x14ac:dyDescent="0.2">
      <c r="A3" s="282"/>
      <c r="B3" s="281"/>
      <c r="C3" s="11"/>
      <c r="D3" s="11" t="s">
        <v>279</v>
      </c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71641170.876760229</v>
      </c>
      <c r="C4" s="19"/>
      <c r="D4" s="19">
        <f>E4+F4</f>
        <v>66028351.800512545</v>
      </c>
      <c r="E4" s="20">
        <v>53469769.065310627</v>
      </c>
      <c r="F4" s="21">
        <v>12558582.735201916</v>
      </c>
      <c r="G4" s="22">
        <v>2152277.0303543573</v>
      </c>
      <c r="H4" s="82">
        <v>3460542.0458933343</v>
      </c>
      <c r="I4" s="83">
        <f>SUM(G4:H4)</f>
        <v>5612819.0762476921</v>
      </c>
      <c r="J4" s="23"/>
      <c r="K4" s="74">
        <f>100*(F4+G4+H4)/B4</f>
        <v>25.364467929633253</v>
      </c>
      <c r="L4" s="75">
        <f t="shared" ref="L4:L23" si="0">100*I4/B4</f>
        <v>7.8346277811442659</v>
      </c>
      <c r="M4" s="76">
        <f t="shared" ref="M4:M23" si="1">100*H4/B4</f>
        <v>4.8303817533165194</v>
      </c>
      <c r="N4" s="77">
        <f t="shared" ref="N4:N23" si="2">100*F4/B4</f>
        <v>17.52984014848899</v>
      </c>
    </row>
    <row r="5" spans="1:14" s="205" customFormat="1" ht="16.5" customHeight="1" x14ac:dyDescent="0.2">
      <c r="A5" s="24" t="s">
        <v>3</v>
      </c>
      <c r="B5" s="222"/>
      <c r="C5" s="219"/>
      <c r="D5" s="19"/>
      <c r="E5" s="223"/>
      <c r="F5" s="91"/>
      <c r="G5" s="92"/>
      <c r="H5" s="93"/>
      <c r="I5" s="93"/>
      <c r="J5" s="217"/>
      <c r="K5" s="212"/>
      <c r="L5" s="213"/>
      <c r="M5" s="214"/>
      <c r="N5" s="215"/>
    </row>
    <row r="6" spans="1:14" ht="16.5" customHeight="1" x14ac:dyDescent="0.2">
      <c r="A6" s="25" t="s">
        <v>10</v>
      </c>
      <c r="B6" s="26">
        <v>22162852.843454033</v>
      </c>
      <c r="C6" s="27"/>
      <c r="D6" s="245">
        <f t="shared" ref="D6:D27" si="3">E6+F6</f>
        <v>20423201.078485146</v>
      </c>
      <c r="E6" s="28">
        <v>16125034.451311631</v>
      </c>
      <c r="F6" s="29">
        <v>4298166.6271735169</v>
      </c>
      <c r="G6" s="30">
        <v>744086.9858101845</v>
      </c>
      <c r="H6" s="31">
        <v>995564.77915870014</v>
      </c>
      <c r="I6" s="32">
        <f t="shared" ref="I6:I23" si="4">SUM(G6:H6)</f>
        <v>1739651.7649688846</v>
      </c>
      <c r="J6" s="33"/>
      <c r="K6" s="34">
        <f t="shared" ref="K6:K23" si="5">100*(F6+G6+H6)/B6</f>
        <v>27.242965672290321</v>
      </c>
      <c r="L6" s="35">
        <f t="shared" si="0"/>
        <v>7.8494035820063841</v>
      </c>
      <c r="M6" s="36">
        <f t="shared" si="1"/>
        <v>4.4920425461054654</v>
      </c>
      <c r="N6" s="37">
        <f t="shared" si="2"/>
        <v>19.393562090283936</v>
      </c>
    </row>
    <row r="7" spans="1:14" ht="16.5" customHeight="1" x14ac:dyDescent="0.2">
      <c r="A7" s="25" t="s">
        <v>4</v>
      </c>
      <c r="B7" s="26">
        <v>122425.37178872187</v>
      </c>
      <c r="C7" s="27"/>
      <c r="D7" s="245">
        <f t="shared" si="3"/>
        <v>114510.86728826746</v>
      </c>
      <c r="E7" s="28">
        <v>97987.123886022615</v>
      </c>
      <c r="F7" s="29">
        <v>16523.74340224484</v>
      </c>
      <c r="G7" s="30">
        <v>2810.0033444578899</v>
      </c>
      <c r="H7" s="31">
        <v>5104.5011559965224</v>
      </c>
      <c r="I7" s="32">
        <f t="shared" si="4"/>
        <v>7914.5045004544118</v>
      </c>
      <c r="J7" s="33"/>
      <c r="K7" s="34">
        <f t="shared" si="5"/>
        <v>19.961751020755784</v>
      </c>
      <c r="L7" s="35">
        <f t="shared" si="0"/>
        <v>6.4647583951086807</v>
      </c>
      <c r="M7" s="36">
        <f t="shared" si="1"/>
        <v>4.1694798075073205</v>
      </c>
      <c r="N7" s="37">
        <f t="shared" si="2"/>
        <v>13.496992625647104</v>
      </c>
    </row>
    <row r="8" spans="1:14" ht="16.5" customHeight="1" x14ac:dyDescent="0.2">
      <c r="A8" s="38" t="s">
        <v>5</v>
      </c>
      <c r="B8" s="26">
        <v>14288609.870534843</v>
      </c>
      <c r="C8" s="27"/>
      <c r="D8" s="245">
        <f t="shared" si="3"/>
        <v>13519041.46301013</v>
      </c>
      <c r="E8" s="28">
        <v>11687371.363577483</v>
      </c>
      <c r="F8" s="29">
        <v>1831670.0994326479</v>
      </c>
      <c r="G8" s="30">
        <v>315931.27795223688</v>
      </c>
      <c r="H8" s="31">
        <v>453637.12957247486</v>
      </c>
      <c r="I8" s="32">
        <f t="shared" si="4"/>
        <v>769568.40752471169</v>
      </c>
      <c r="J8" s="33"/>
      <c r="K8" s="34">
        <f t="shared" si="5"/>
        <v>18.204979564327566</v>
      </c>
      <c r="L8" s="35">
        <f t="shared" si="0"/>
        <v>5.385887182151091</v>
      </c>
      <c r="M8" s="36">
        <f t="shared" si="1"/>
        <v>3.1748164004949113</v>
      </c>
      <c r="N8" s="37">
        <f t="shared" si="2"/>
        <v>12.819092382176475</v>
      </c>
    </row>
    <row r="9" spans="1:14" ht="16.5" customHeight="1" x14ac:dyDescent="0.2">
      <c r="A9" s="38" t="s">
        <v>6</v>
      </c>
      <c r="B9" s="26">
        <v>25475119.724277038</v>
      </c>
      <c r="C9" s="27"/>
      <c r="D9" s="245">
        <f t="shared" si="3"/>
        <v>23287611.263353534</v>
      </c>
      <c r="E9" s="28">
        <v>18540813.76116417</v>
      </c>
      <c r="F9" s="29">
        <v>4746797.5021893661</v>
      </c>
      <c r="G9" s="30">
        <v>810781.08946560672</v>
      </c>
      <c r="H9" s="31">
        <v>1376727.3714578964</v>
      </c>
      <c r="I9" s="32">
        <f t="shared" si="4"/>
        <v>2187508.4609235032</v>
      </c>
      <c r="J9" s="33"/>
      <c r="K9" s="34">
        <f t="shared" si="5"/>
        <v>27.219915109975638</v>
      </c>
      <c r="L9" s="35">
        <f t="shared" si="0"/>
        <v>8.5868427100614255</v>
      </c>
      <c r="M9" s="36">
        <f t="shared" si="1"/>
        <v>5.4042037343044003</v>
      </c>
      <c r="N9" s="37">
        <f t="shared" si="2"/>
        <v>18.633072399914212</v>
      </c>
    </row>
    <row r="10" spans="1:14" s="205" customFormat="1" ht="16.5" customHeight="1" x14ac:dyDescent="0.2">
      <c r="A10" s="192" t="s">
        <v>13</v>
      </c>
      <c r="B10" s="206">
        <v>9592163.0667054579</v>
      </c>
      <c r="C10" s="194"/>
      <c r="D10" s="19">
        <f t="shared" si="3"/>
        <v>8683987.1283753198</v>
      </c>
      <c r="E10" s="195">
        <v>7018562.3653711798</v>
      </c>
      <c r="F10" s="196">
        <v>1665424.7630041407</v>
      </c>
      <c r="G10" s="197">
        <v>278667.67378187174</v>
      </c>
      <c r="H10" s="198">
        <v>629508.26454826584</v>
      </c>
      <c r="I10" s="199">
        <f t="shared" si="4"/>
        <v>908175.93833013764</v>
      </c>
      <c r="J10" s="200"/>
      <c r="K10" s="201">
        <f t="shared" si="5"/>
        <v>26.830243433488789</v>
      </c>
      <c r="L10" s="202">
        <f t="shared" si="0"/>
        <v>9.4678951141107053</v>
      </c>
      <c r="M10" s="203">
        <f t="shared" si="1"/>
        <v>6.5627352263568008</v>
      </c>
      <c r="N10" s="204">
        <f t="shared" si="2"/>
        <v>17.362348319378086</v>
      </c>
    </row>
    <row r="11" spans="1:14" s="205" customFormat="1" ht="16.5" customHeight="1" x14ac:dyDescent="0.2">
      <c r="A11" s="52" t="s">
        <v>11</v>
      </c>
      <c r="B11" s="53">
        <f>SUM(B12:B17)-B14</f>
        <v>71641170.876760274</v>
      </c>
      <c r="C11" s="53">
        <f t="shared" ref="C11:I11" si="6">SUM(C12:C17)-C14</f>
        <v>0</v>
      </c>
      <c r="D11" s="245">
        <f t="shared" si="3"/>
        <v>66028351.800512604</v>
      </c>
      <c r="E11" s="53">
        <f t="shared" si="6"/>
        <v>53469769.065310717</v>
      </c>
      <c r="F11" s="53">
        <f t="shared" si="6"/>
        <v>12558582.735201888</v>
      </c>
      <c r="G11" s="53">
        <f t="shared" si="6"/>
        <v>2152277.0303543527</v>
      </c>
      <c r="H11" s="53">
        <f t="shared" si="6"/>
        <v>3460542.0458933283</v>
      </c>
      <c r="I11" s="53">
        <f t="shared" si="6"/>
        <v>5612819.0762476828</v>
      </c>
      <c r="J11" s="217"/>
      <c r="K11" s="212">
        <f t="shared" si="5"/>
        <v>25.364467929633182</v>
      </c>
      <c r="L11" s="213">
        <f t="shared" si="0"/>
        <v>7.8346277811442482</v>
      </c>
      <c r="M11" s="214">
        <f t="shared" si="1"/>
        <v>4.8303817533165079</v>
      </c>
      <c r="N11" s="215">
        <f t="shared" si="2"/>
        <v>17.52984014848894</v>
      </c>
    </row>
    <row r="12" spans="1:14" ht="16.5" customHeight="1" x14ac:dyDescent="0.2">
      <c r="A12" s="25" t="s">
        <v>7</v>
      </c>
      <c r="B12" s="26">
        <v>13865499.998830652</v>
      </c>
      <c r="C12" s="27"/>
      <c r="D12" s="245">
        <f t="shared" si="3"/>
        <v>11903249.784104243</v>
      </c>
      <c r="E12" s="28">
        <v>7425067.3944632299</v>
      </c>
      <c r="F12" s="29">
        <v>4478182.389641013</v>
      </c>
      <c r="G12" s="30">
        <v>769081.00826174777</v>
      </c>
      <c r="H12" s="31">
        <v>1193169.2064646611</v>
      </c>
      <c r="I12" s="32">
        <f t="shared" si="4"/>
        <v>1962250.2147264089</v>
      </c>
      <c r="J12" s="33"/>
      <c r="K12" s="34">
        <f t="shared" si="5"/>
        <v>46.449335436230761</v>
      </c>
      <c r="L12" s="35">
        <f t="shared" si="0"/>
        <v>14.152033571756485</v>
      </c>
      <c r="M12" s="36">
        <f t="shared" si="1"/>
        <v>8.6053096286847719</v>
      </c>
      <c r="N12" s="37">
        <f t="shared" si="2"/>
        <v>32.297301864474278</v>
      </c>
    </row>
    <row r="13" spans="1:14" ht="16.5" customHeight="1" x14ac:dyDescent="0.2">
      <c r="A13" s="25" t="s">
        <v>14</v>
      </c>
      <c r="B13" s="26">
        <v>20317867.022599783</v>
      </c>
      <c r="C13" s="27"/>
      <c r="D13" s="245">
        <f t="shared" si="3"/>
        <v>18567685.510719713</v>
      </c>
      <c r="E13" s="28">
        <v>14780499.968335176</v>
      </c>
      <c r="F13" s="29">
        <v>3787185.5423845355</v>
      </c>
      <c r="G13" s="30">
        <v>646671.81294929597</v>
      </c>
      <c r="H13" s="31">
        <v>1103509.6989307762</v>
      </c>
      <c r="I13" s="32">
        <f t="shared" si="4"/>
        <v>1750181.5118800723</v>
      </c>
      <c r="J13" s="33"/>
      <c r="K13" s="34">
        <f t="shared" si="5"/>
        <v>27.253682919104325</v>
      </c>
      <c r="L13" s="35">
        <f t="shared" si="0"/>
        <v>8.6140021978356618</v>
      </c>
      <c r="M13" s="36">
        <f t="shared" si="1"/>
        <v>5.4312280797158996</v>
      </c>
      <c r="N13" s="37">
        <f t="shared" si="2"/>
        <v>18.639680721268665</v>
      </c>
    </row>
    <row r="14" spans="1:14" s="205" customFormat="1" ht="16.5" customHeight="1" x14ac:dyDescent="0.2">
      <c r="A14" s="210" t="s">
        <v>265</v>
      </c>
      <c r="B14" s="193">
        <f>SUM(B12:B13)</f>
        <v>34183367.021430433</v>
      </c>
      <c r="C14" s="193"/>
      <c r="D14" s="245">
        <f t="shared" si="3"/>
        <v>30470935.294823956</v>
      </c>
      <c r="E14" s="193">
        <f t="shared" ref="E14:I14" si="7">SUM(E12:E13)</f>
        <v>22205567.362798408</v>
      </c>
      <c r="F14" s="193">
        <f t="shared" si="7"/>
        <v>8265367.9320255481</v>
      </c>
      <c r="G14" s="193">
        <f t="shared" si="7"/>
        <v>1415752.8212110437</v>
      </c>
      <c r="H14" s="193">
        <f t="shared" si="7"/>
        <v>2296678.905395437</v>
      </c>
      <c r="I14" s="193">
        <f t="shared" si="7"/>
        <v>3712431.7266064812</v>
      </c>
      <c r="J14" s="211"/>
      <c r="K14" s="212">
        <f t="shared" si="5"/>
        <v>35.039847453069314</v>
      </c>
      <c r="L14" s="213">
        <f t="shared" si="0"/>
        <v>10.860345396283117</v>
      </c>
      <c r="M14" s="214">
        <f t="shared" si="1"/>
        <v>6.7187029994897509</v>
      </c>
      <c r="N14" s="215">
        <f t="shared" si="2"/>
        <v>24.179502056786202</v>
      </c>
    </row>
    <row r="15" spans="1:14" ht="16.5" customHeight="1" x14ac:dyDescent="0.2">
      <c r="A15" s="38" t="s">
        <v>15</v>
      </c>
      <c r="B15" s="26">
        <v>17635477.317165453</v>
      </c>
      <c r="C15" s="27"/>
      <c r="D15" s="19">
        <f t="shared" si="3"/>
        <v>16729700.221422121</v>
      </c>
      <c r="E15" s="28">
        <v>14692611.844632721</v>
      </c>
      <c r="F15" s="29">
        <v>2037088.3767893994</v>
      </c>
      <c r="G15" s="30">
        <v>349306.15684217075</v>
      </c>
      <c r="H15" s="31">
        <v>556470.93890116224</v>
      </c>
      <c r="I15" s="32">
        <f t="shared" si="4"/>
        <v>905777.09574333299</v>
      </c>
      <c r="J15" s="33"/>
      <c r="K15" s="34">
        <f t="shared" si="5"/>
        <v>16.687189235690838</v>
      </c>
      <c r="L15" s="35">
        <f t="shared" si="0"/>
        <v>5.1361076281258162</v>
      </c>
      <c r="M15" s="36">
        <f t="shared" si="1"/>
        <v>3.1554061673143514</v>
      </c>
      <c r="N15" s="37">
        <f t="shared" si="2"/>
        <v>11.551081607565019</v>
      </c>
    </row>
    <row r="16" spans="1:14" ht="16.5" customHeight="1" x14ac:dyDescent="0.2">
      <c r="A16" s="38" t="s">
        <v>16</v>
      </c>
      <c r="B16" s="26">
        <v>12627464.205353109</v>
      </c>
      <c r="C16" s="27"/>
      <c r="D16" s="245">
        <f t="shared" si="3"/>
        <v>12016581.563168064</v>
      </c>
      <c r="E16" s="28">
        <v>10633277.86556147</v>
      </c>
      <c r="F16" s="29">
        <v>1383303.6976065931</v>
      </c>
      <c r="G16" s="30">
        <v>237372.37151691254</v>
      </c>
      <c r="H16" s="31">
        <v>373510.27066813252</v>
      </c>
      <c r="I16" s="32">
        <f t="shared" si="4"/>
        <v>610882.64218504506</v>
      </c>
      <c r="J16" s="33"/>
      <c r="K16" s="34">
        <f t="shared" si="5"/>
        <v>15.792452921357327</v>
      </c>
      <c r="L16" s="35">
        <f t="shared" si="0"/>
        <v>4.8377301432070272</v>
      </c>
      <c r="M16" s="36">
        <f t="shared" si="1"/>
        <v>2.957919853059586</v>
      </c>
      <c r="N16" s="37">
        <f t="shared" si="2"/>
        <v>10.954722778150302</v>
      </c>
    </row>
    <row r="17" spans="1:14" ht="16.5" customHeight="1" x14ac:dyDescent="0.2">
      <c r="A17" s="39" t="s">
        <v>17</v>
      </c>
      <c r="B17" s="40">
        <v>7194862.3328112802</v>
      </c>
      <c r="C17" s="41"/>
      <c r="D17" s="245">
        <f t="shared" si="3"/>
        <v>6811134.7210984575</v>
      </c>
      <c r="E17" s="42">
        <v>5938311.9923181115</v>
      </c>
      <c r="F17" s="43">
        <v>872822.72878034611</v>
      </c>
      <c r="G17" s="44">
        <v>149845.68078422558</v>
      </c>
      <c r="H17" s="45">
        <v>233881.93092859696</v>
      </c>
      <c r="I17" s="46">
        <f t="shared" si="4"/>
        <v>383727.61171282257</v>
      </c>
      <c r="J17" s="47"/>
      <c r="K17" s="48">
        <f t="shared" si="5"/>
        <v>17.464550152166584</v>
      </c>
      <c r="L17" s="49">
        <f t="shared" si="0"/>
        <v>5.3333558581500613</v>
      </c>
      <c r="M17" s="50">
        <f t="shared" si="1"/>
        <v>3.2506797226961153</v>
      </c>
      <c r="N17" s="51">
        <f t="shared" si="2"/>
        <v>12.131194294016522</v>
      </c>
    </row>
    <row r="18" spans="1:14" s="205" customFormat="1" ht="16.5" customHeight="1" x14ac:dyDescent="0.2">
      <c r="A18" s="52" t="s">
        <v>8</v>
      </c>
      <c r="B18" s="53"/>
      <c r="C18" s="54"/>
      <c r="D18" s="19"/>
      <c r="E18" s="55"/>
      <c r="F18" s="91"/>
      <c r="G18" s="92"/>
      <c r="H18" s="93"/>
      <c r="I18" s="221"/>
      <c r="J18" s="217"/>
      <c r="K18" s="212"/>
      <c r="L18" s="213"/>
      <c r="M18" s="214"/>
      <c r="N18" s="215"/>
    </row>
    <row r="19" spans="1:14" ht="16.5" customHeight="1" x14ac:dyDescent="0.2">
      <c r="A19" s="25" t="s">
        <v>9</v>
      </c>
      <c r="B19" s="26">
        <v>37238914.6660413</v>
      </c>
      <c r="C19" s="27"/>
      <c r="D19" s="245">
        <f t="shared" si="3"/>
        <v>34791451.397926785</v>
      </c>
      <c r="E19" s="28">
        <v>29326760.815260172</v>
      </c>
      <c r="F19" s="29">
        <v>5464690.5826666113</v>
      </c>
      <c r="G19" s="30">
        <v>936321.93802906002</v>
      </c>
      <c r="H19" s="31">
        <v>1511141.3300854545</v>
      </c>
      <c r="I19" s="32">
        <f t="shared" si="4"/>
        <v>2447463.2681145146</v>
      </c>
      <c r="J19" s="33"/>
      <c r="K19" s="34">
        <f t="shared" si="5"/>
        <v>21.247004435379885</v>
      </c>
      <c r="L19" s="35">
        <f t="shared" si="0"/>
        <v>6.5723270671644771</v>
      </c>
      <c r="M19" s="36">
        <f t="shared" si="1"/>
        <v>4.0579628693192982</v>
      </c>
      <c r="N19" s="37">
        <f t="shared" si="2"/>
        <v>14.674677368215409</v>
      </c>
    </row>
    <row r="20" spans="1:14" ht="16.5" customHeight="1" x14ac:dyDescent="0.2">
      <c r="A20" s="39" t="s">
        <v>12</v>
      </c>
      <c r="B20" s="40">
        <v>34402256.210719235</v>
      </c>
      <c r="C20" s="41"/>
      <c r="D20" s="245">
        <f t="shared" si="3"/>
        <v>31236900.402586058</v>
      </c>
      <c r="E20" s="42">
        <v>24143008.250050742</v>
      </c>
      <c r="F20" s="43">
        <v>7093892.1525353137</v>
      </c>
      <c r="G20" s="44">
        <v>1215955.092325299</v>
      </c>
      <c r="H20" s="45">
        <v>1949400.7158078803</v>
      </c>
      <c r="I20" s="46">
        <f t="shared" si="4"/>
        <v>3165355.8081331793</v>
      </c>
      <c r="J20" s="47"/>
      <c r="K20" s="48">
        <f t="shared" si="5"/>
        <v>29.821439320226514</v>
      </c>
      <c r="L20" s="49">
        <f t="shared" si="0"/>
        <v>9.2010122497340774</v>
      </c>
      <c r="M20" s="50">
        <f t="shared" si="1"/>
        <v>5.6664908948630979</v>
      </c>
      <c r="N20" s="51">
        <f t="shared" si="2"/>
        <v>20.620427070492433</v>
      </c>
    </row>
    <row r="21" spans="1:14" s="205" customFormat="1" ht="16.5" customHeight="1" x14ac:dyDescent="0.2">
      <c r="A21" s="52" t="s">
        <v>26</v>
      </c>
      <c r="B21" s="53"/>
      <c r="C21" s="54"/>
      <c r="D21" s="245"/>
      <c r="E21" s="55"/>
      <c r="F21" s="91"/>
      <c r="G21" s="92"/>
      <c r="H21" s="93"/>
      <c r="I21" s="221"/>
      <c r="J21" s="217"/>
      <c r="K21" s="212"/>
      <c r="L21" s="213"/>
      <c r="M21" s="214"/>
      <c r="N21" s="215"/>
    </row>
    <row r="22" spans="1:14" ht="16.5" customHeight="1" x14ac:dyDescent="0.2">
      <c r="A22" s="25" t="s">
        <v>0</v>
      </c>
      <c r="B22" s="26">
        <v>21378929.368141949</v>
      </c>
      <c r="C22" s="27"/>
      <c r="D22" s="19">
        <f t="shared" si="3"/>
        <v>19018458.557882052</v>
      </c>
      <c r="E22" s="28">
        <v>17071604.776716799</v>
      </c>
      <c r="F22" s="29">
        <v>1946853.7811652538</v>
      </c>
      <c r="G22" s="30">
        <v>350264.61269595823</v>
      </c>
      <c r="H22" s="31">
        <v>2010206.1975639395</v>
      </c>
      <c r="I22" s="32">
        <f t="shared" si="4"/>
        <v>2360470.8102598977</v>
      </c>
      <c r="J22" s="33"/>
      <c r="K22" s="34">
        <f t="shared" si="5"/>
        <v>20.147522437881104</v>
      </c>
      <c r="L22" s="35">
        <f t="shared" si="0"/>
        <v>11.041108605641309</v>
      </c>
      <c r="M22" s="36">
        <f t="shared" si="1"/>
        <v>9.4027449314626139</v>
      </c>
      <c r="N22" s="37">
        <f t="shared" si="2"/>
        <v>9.1064138322397934</v>
      </c>
    </row>
    <row r="23" spans="1:14" ht="16.5" customHeight="1" x14ac:dyDescent="0.2">
      <c r="A23" s="39" t="s">
        <v>1</v>
      </c>
      <c r="B23" s="40">
        <v>50262241.50861828</v>
      </c>
      <c r="C23" s="41"/>
      <c r="D23" s="245">
        <f t="shared" si="3"/>
        <v>47009893.242630482</v>
      </c>
      <c r="E23" s="42">
        <v>36398164.288593821</v>
      </c>
      <c r="F23" s="43">
        <v>10611728.954036662</v>
      </c>
      <c r="G23" s="44">
        <v>1802012.4176583991</v>
      </c>
      <c r="H23" s="45">
        <v>1450335.8483293948</v>
      </c>
      <c r="I23" s="46">
        <f t="shared" si="4"/>
        <v>3252348.2659877939</v>
      </c>
      <c r="J23" s="47"/>
      <c r="K23" s="48">
        <f t="shared" si="5"/>
        <v>27.583483752206387</v>
      </c>
      <c r="L23" s="49">
        <f t="shared" si="0"/>
        <v>6.4707585025433572</v>
      </c>
      <c r="M23" s="50">
        <f t="shared" si="1"/>
        <v>2.8855375422934748</v>
      </c>
      <c r="N23" s="51">
        <f t="shared" si="2"/>
        <v>21.112725249663029</v>
      </c>
    </row>
    <row r="24" spans="1:14" x14ac:dyDescent="0.2">
      <c r="D24" s="245">
        <f t="shared" si="3"/>
        <v>0</v>
      </c>
    </row>
    <row r="25" spans="1:14" x14ac:dyDescent="0.2">
      <c r="D25" s="19">
        <f t="shared" si="3"/>
        <v>0</v>
      </c>
    </row>
    <row r="26" spans="1:14" x14ac:dyDescent="0.2">
      <c r="D26" s="245">
        <f t="shared" si="3"/>
        <v>0</v>
      </c>
    </row>
    <row r="27" spans="1:14" x14ac:dyDescent="0.2">
      <c r="D27" s="245">
        <f t="shared" si="3"/>
        <v>0</v>
      </c>
    </row>
  </sheetData>
  <mergeCells count="5">
    <mergeCell ref="A2:A3"/>
    <mergeCell ref="B2:B3"/>
    <mergeCell ref="I2:I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view="pageBreakPreview" zoomScale="84" zoomScaleNormal="93" zoomScaleSheetLayoutView="84" workbookViewId="0">
      <pane ySplit="4" topLeftCell="A5" activePane="bottomLeft" state="frozen"/>
      <selection activeCell="D21" activeCellId="2" sqref="D5:N5 D18:N18 D21:N21"/>
      <selection pane="bottomLeft" activeCell="D21" activeCellId="2" sqref="D5:N5 D18:N18 D21:N21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21.42578125" style="4" customWidth="1"/>
    <col min="5" max="5" width="11.85546875" style="4" customWidth="1"/>
    <col min="6" max="6" width="12.85546875" style="4" customWidth="1"/>
    <col min="7" max="7" width="12.28515625" style="4" customWidth="1"/>
    <col min="8" max="8" width="11.85546875" style="4" customWidth="1"/>
    <col min="9" max="9" width="12" style="4" customWidth="1"/>
    <col min="10" max="10" width="2.5703125" style="4" customWidth="1"/>
    <col min="11" max="12" width="8" style="4" customWidth="1"/>
    <col min="13" max="13" width="9.42578125" style="4" customWidth="1"/>
    <col min="14" max="14" width="12.85546875" style="4" customWidth="1"/>
    <col min="15" max="16384" width="18.7109375" style="4"/>
  </cols>
  <sheetData>
    <row r="1" spans="1:14" ht="21.75" customHeight="1" x14ac:dyDescent="0.2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4.5" customHeight="1" x14ac:dyDescent="0.2">
      <c r="A2" s="282"/>
      <c r="B2" s="280" t="s">
        <v>18</v>
      </c>
      <c r="C2" s="5"/>
      <c r="D2" s="5"/>
      <c r="E2" s="6" t="s">
        <v>28</v>
      </c>
      <c r="F2" s="7" t="s">
        <v>29</v>
      </c>
      <c r="G2" s="8" t="s">
        <v>21</v>
      </c>
      <c r="H2" s="9" t="s">
        <v>24</v>
      </c>
      <c r="I2" s="274" t="s">
        <v>19</v>
      </c>
      <c r="J2" s="10"/>
      <c r="K2" s="276" t="s">
        <v>27</v>
      </c>
      <c r="L2" s="277"/>
      <c r="M2" s="278"/>
      <c r="N2" s="279" t="s">
        <v>25</v>
      </c>
    </row>
    <row r="3" spans="1:14" ht="32.25" customHeight="1" x14ac:dyDescent="0.2">
      <c r="A3" s="282"/>
      <c r="B3" s="281"/>
      <c r="C3" s="11"/>
      <c r="D3" s="11" t="s">
        <v>279</v>
      </c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72">
        <v>72037644.865217403</v>
      </c>
      <c r="C4" s="19"/>
      <c r="D4" s="19">
        <f>E4+F4</f>
        <v>66681637.868957564</v>
      </c>
      <c r="E4" s="20">
        <v>53898972.048039109</v>
      </c>
      <c r="F4" s="73">
        <v>12782665.820918454</v>
      </c>
      <c r="G4" s="22">
        <v>2048631.5368378956</v>
      </c>
      <c r="H4" s="82">
        <v>3307375.4594219406</v>
      </c>
      <c r="I4" s="83">
        <f>SUM(G4:H4)</f>
        <v>5356006.9962598365</v>
      </c>
      <c r="J4" s="23"/>
      <c r="K4" s="74">
        <f>100*(F4+G4+H4)/B4</f>
        <v>25.179436183839417</v>
      </c>
      <c r="L4" s="75">
        <f t="shared" ref="L4:L23" si="0">100*I4/B4</f>
        <v>7.435011244858071</v>
      </c>
      <c r="M4" s="76">
        <f t="shared" ref="M4:M23" si="1">100*H4/B4</f>
        <v>4.5911765516627421</v>
      </c>
      <c r="N4" s="77">
        <f t="shared" ref="N4:N23" si="2">100*F4/B4</f>
        <v>17.744424938981346</v>
      </c>
    </row>
    <row r="5" spans="1:14" s="205" customFormat="1" ht="16.5" customHeight="1" x14ac:dyDescent="0.2">
      <c r="A5" s="24" t="s">
        <v>3</v>
      </c>
      <c r="B5" s="222"/>
      <c r="C5" s="219"/>
      <c r="D5" s="19"/>
      <c r="E5" s="223"/>
      <c r="F5" s="91"/>
      <c r="G5" s="92"/>
      <c r="H5" s="93"/>
      <c r="I5" s="93"/>
      <c r="J5" s="217"/>
      <c r="K5" s="212"/>
      <c r="L5" s="213"/>
      <c r="M5" s="214"/>
      <c r="N5" s="215"/>
    </row>
    <row r="6" spans="1:14" ht="16.5" customHeight="1" x14ac:dyDescent="0.2">
      <c r="A6" s="25" t="s">
        <v>10</v>
      </c>
      <c r="B6" s="26">
        <v>22278505.705696501</v>
      </c>
      <c r="C6" s="27"/>
      <c r="D6" s="245">
        <f t="shared" ref="D6:D27" si="3">E6+F6</f>
        <v>20618750.904932801</v>
      </c>
      <c r="E6" s="28">
        <v>16243891.990018792</v>
      </c>
      <c r="F6" s="29">
        <v>4374858.9149140092</v>
      </c>
      <c r="G6" s="30">
        <v>708254.58051300223</v>
      </c>
      <c r="H6" s="31">
        <v>951500.22025069792</v>
      </c>
      <c r="I6" s="32">
        <f t="shared" ref="I6:I23" si="4">SUM(G6:H6)</f>
        <v>1659754.8007637002</v>
      </c>
      <c r="J6" s="33"/>
      <c r="K6" s="34">
        <f t="shared" ref="K6:K23" si="5">100*(F6+G6+H6)/B6</f>
        <v>27.087156541808319</v>
      </c>
      <c r="L6" s="35">
        <f t="shared" si="0"/>
        <v>7.450027495961316</v>
      </c>
      <c r="M6" s="36">
        <f t="shared" si="1"/>
        <v>4.2709337548047674</v>
      </c>
      <c r="N6" s="37">
        <f t="shared" si="2"/>
        <v>19.637129045847001</v>
      </c>
    </row>
    <row r="7" spans="1:14" ht="16.5" customHeight="1" x14ac:dyDescent="0.2">
      <c r="A7" s="25" t="s">
        <v>4</v>
      </c>
      <c r="B7" s="26">
        <v>143102.89387340299</v>
      </c>
      <c r="C7" s="27"/>
      <c r="D7" s="245">
        <f t="shared" si="3"/>
        <v>135549.63810929778</v>
      </c>
      <c r="E7" s="28">
        <v>118731.06116673755</v>
      </c>
      <c r="F7" s="29">
        <v>16818.576942560227</v>
      </c>
      <c r="G7" s="30">
        <v>2674.6842478398794</v>
      </c>
      <c r="H7" s="31">
        <v>4878.571516265346</v>
      </c>
      <c r="I7" s="32">
        <f t="shared" si="4"/>
        <v>7553.2557641052254</v>
      </c>
      <c r="J7" s="33"/>
      <c r="K7" s="34">
        <f t="shared" si="5"/>
        <v>17.030985221183695</v>
      </c>
      <c r="L7" s="35">
        <f t="shared" si="0"/>
        <v>5.2781991751943655</v>
      </c>
      <c r="M7" s="36">
        <f t="shared" si="1"/>
        <v>3.4091354718383329</v>
      </c>
      <c r="N7" s="37">
        <f t="shared" si="2"/>
        <v>11.752786045989328</v>
      </c>
    </row>
    <row r="8" spans="1:14" ht="16.5" customHeight="1" x14ac:dyDescent="0.2">
      <c r="A8" s="38" t="s">
        <v>5</v>
      </c>
      <c r="B8" s="26">
        <v>14357685.380825199</v>
      </c>
      <c r="C8" s="27"/>
      <c r="D8" s="245">
        <f t="shared" si="3"/>
        <v>13623409.39666556</v>
      </c>
      <c r="E8" s="28">
        <v>11759056.764772853</v>
      </c>
      <c r="F8" s="29">
        <v>1864352.6318927079</v>
      </c>
      <c r="G8" s="30">
        <v>300717.22662016703</v>
      </c>
      <c r="H8" s="31">
        <v>433558.75753947138</v>
      </c>
      <c r="I8" s="32">
        <f t="shared" si="4"/>
        <v>734275.98415963841</v>
      </c>
      <c r="J8" s="33"/>
      <c r="K8" s="34">
        <f t="shared" si="5"/>
        <v>18.099216880200167</v>
      </c>
      <c r="L8" s="35">
        <f t="shared" si="0"/>
        <v>5.1141668359739221</v>
      </c>
      <c r="M8" s="36">
        <f t="shared" si="1"/>
        <v>3.019698134063395</v>
      </c>
      <c r="N8" s="37">
        <f t="shared" si="2"/>
        <v>12.985050044226247</v>
      </c>
    </row>
    <row r="9" spans="1:14" ht="16.5" customHeight="1" x14ac:dyDescent="0.2">
      <c r="A9" s="38" t="s">
        <v>6</v>
      </c>
      <c r="B9" s="26">
        <v>25613103.214634601</v>
      </c>
      <c r="C9" s="27"/>
      <c r="D9" s="245">
        <f t="shared" si="3"/>
        <v>23525574.03911037</v>
      </c>
      <c r="E9" s="28">
        <v>18694079.317976017</v>
      </c>
      <c r="F9" s="29">
        <v>4831494.7211343544</v>
      </c>
      <c r="G9" s="30">
        <v>771736.94925209437</v>
      </c>
      <c r="H9" s="31">
        <v>1315792.2262721357</v>
      </c>
      <c r="I9" s="32">
        <f t="shared" si="4"/>
        <v>2087529.1755242301</v>
      </c>
      <c r="J9" s="33"/>
      <c r="K9" s="34">
        <f t="shared" si="5"/>
        <v>27.01361033326587</v>
      </c>
      <c r="L9" s="35">
        <f t="shared" si="0"/>
        <v>8.1502391882428178</v>
      </c>
      <c r="M9" s="36">
        <f t="shared" si="1"/>
        <v>5.1371839454437103</v>
      </c>
      <c r="N9" s="37">
        <f t="shared" si="2"/>
        <v>18.863371145023049</v>
      </c>
    </row>
    <row r="10" spans="1:14" s="205" customFormat="1" ht="16.5" customHeight="1" x14ac:dyDescent="0.2">
      <c r="A10" s="192" t="s">
        <v>13</v>
      </c>
      <c r="B10" s="206">
        <v>9645247.6701875869</v>
      </c>
      <c r="C10" s="194"/>
      <c r="D10" s="19">
        <f t="shared" si="3"/>
        <v>8778353.8901394252</v>
      </c>
      <c r="E10" s="195">
        <v>7083212.9141046023</v>
      </c>
      <c r="F10" s="196">
        <v>1695140.9760348222</v>
      </c>
      <c r="G10" s="197">
        <v>265248.09620479232</v>
      </c>
      <c r="H10" s="198">
        <v>601645.68384336983</v>
      </c>
      <c r="I10" s="199">
        <f t="shared" si="4"/>
        <v>866893.78004816221</v>
      </c>
      <c r="J10" s="200"/>
      <c r="K10" s="201">
        <f t="shared" si="5"/>
        <v>26.562664264205011</v>
      </c>
      <c r="L10" s="202">
        <f t="shared" si="0"/>
        <v>8.9877814410887211</v>
      </c>
      <c r="M10" s="203">
        <f t="shared" si="1"/>
        <v>6.2377421961179005</v>
      </c>
      <c r="N10" s="204">
        <f t="shared" si="2"/>
        <v>17.574882823116287</v>
      </c>
    </row>
    <row r="11" spans="1:14" s="205" customFormat="1" ht="16.5" customHeight="1" x14ac:dyDescent="0.2">
      <c r="A11" s="52" t="s">
        <v>11</v>
      </c>
      <c r="B11" s="53">
        <f>SUM(B12:B17)-B14</f>
        <v>72037644.865217462</v>
      </c>
      <c r="C11" s="53">
        <f t="shared" ref="C11:I11" si="6">SUM(C12:C17)-C14</f>
        <v>0</v>
      </c>
      <c r="D11" s="245">
        <f t="shared" si="3"/>
        <v>66681637.868957631</v>
      </c>
      <c r="E11" s="53">
        <f t="shared" si="6"/>
        <v>53898972.048039205</v>
      </c>
      <c r="F11" s="53">
        <f t="shared" si="6"/>
        <v>12782665.820918426</v>
      </c>
      <c r="G11" s="53">
        <f t="shared" si="6"/>
        <v>2048631.5368378912</v>
      </c>
      <c r="H11" s="53">
        <f t="shared" si="6"/>
        <v>3307375.4594219364</v>
      </c>
      <c r="I11" s="53">
        <f t="shared" si="6"/>
        <v>5356006.9962598272</v>
      </c>
      <c r="J11" s="217"/>
      <c r="K11" s="212">
        <f t="shared" si="5"/>
        <v>25.17943618383935</v>
      </c>
      <c r="L11" s="213">
        <f t="shared" si="0"/>
        <v>7.4350112448580514</v>
      </c>
      <c r="M11" s="214">
        <f t="shared" si="1"/>
        <v>4.5911765516627323</v>
      </c>
      <c r="N11" s="215">
        <f t="shared" si="2"/>
        <v>17.744424938981297</v>
      </c>
    </row>
    <row r="12" spans="1:14" ht="16.5" customHeight="1" x14ac:dyDescent="0.2">
      <c r="A12" s="25" t="s">
        <v>7</v>
      </c>
      <c r="B12" s="26">
        <v>13942233.949702924</v>
      </c>
      <c r="C12" s="27"/>
      <c r="D12" s="245">
        <f t="shared" si="3"/>
        <v>12069830.459449543</v>
      </c>
      <c r="E12" s="28">
        <v>7511743.7566045066</v>
      </c>
      <c r="F12" s="29">
        <v>4558086.7028450361</v>
      </c>
      <c r="G12" s="30">
        <v>732044.98569995759</v>
      </c>
      <c r="H12" s="31">
        <v>1140358.5045534244</v>
      </c>
      <c r="I12" s="32">
        <f t="shared" si="4"/>
        <v>1872403.4902533819</v>
      </c>
      <c r="J12" s="33"/>
      <c r="K12" s="34">
        <f t="shared" si="5"/>
        <v>46.122380504420072</v>
      </c>
      <c r="L12" s="35">
        <f t="shared" si="0"/>
        <v>13.429723651232223</v>
      </c>
      <c r="M12" s="36">
        <f t="shared" si="1"/>
        <v>8.1791663277729079</v>
      </c>
      <c r="N12" s="37">
        <f t="shared" si="2"/>
        <v>32.692656853187849</v>
      </c>
    </row>
    <row r="13" spans="1:14" ht="16.5" customHeight="1" x14ac:dyDescent="0.2">
      <c r="A13" s="25" t="s">
        <v>14</v>
      </c>
      <c r="B13" s="26">
        <v>20430309.430740349</v>
      </c>
      <c r="C13" s="27"/>
      <c r="D13" s="245">
        <f t="shared" si="3"/>
        <v>18760111.473636568</v>
      </c>
      <c r="E13" s="28">
        <v>14905351.090968514</v>
      </c>
      <c r="F13" s="29">
        <v>3854760.3826680519</v>
      </c>
      <c r="G13" s="30">
        <v>615530.55266958196</v>
      </c>
      <c r="H13" s="31">
        <v>1054667.4044342013</v>
      </c>
      <c r="I13" s="32">
        <f t="shared" si="4"/>
        <v>1670197.9571037833</v>
      </c>
      <c r="J13" s="33"/>
      <c r="K13" s="34">
        <f t="shared" si="5"/>
        <v>27.042949880429795</v>
      </c>
      <c r="L13" s="35">
        <f t="shared" si="0"/>
        <v>8.1750986825032097</v>
      </c>
      <c r="M13" s="36">
        <f t="shared" si="1"/>
        <v>5.1622683836951682</v>
      </c>
      <c r="N13" s="37">
        <f t="shared" si="2"/>
        <v>18.867851197926587</v>
      </c>
    </row>
    <row r="14" spans="1:14" s="205" customFormat="1" ht="16.5" customHeight="1" x14ac:dyDescent="0.2">
      <c r="A14" s="210" t="s">
        <v>265</v>
      </c>
      <c r="B14" s="193">
        <f>SUM(B12:B13)</f>
        <v>34372543.380443275</v>
      </c>
      <c r="C14" s="193"/>
      <c r="D14" s="245">
        <f t="shared" si="3"/>
        <v>30829941.933086108</v>
      </c>
      <c r="E14" s="193">
        <f t="shared" ref="E14:I14" si="7">SUM(E12:E13)</f>
        <v>22417094.84757302</v>
      </c>
      <c r="F14" s="193">
        <f t="shared" si="7"/>
        <v>8412847.0855130889</v>
      </c>
      <c r="G14" s="193">
        <f t="shared" si="7"/>
        <v>1347575.5383695397</v>
      </c>
      <c r="H14" s="193">
        <f t="shared" si="7"/>
        <v>2195025.9089876255</v>
      </c>
      <c r="I14" s="193">
        <f t="shared" si="7"/>
        <v>3542601.4473571652</v>
      </c>
      <c r="J14" s="211"/>
      <c r="K14" s="212">
        <f t="shared" si="5"/>
        <v>34.781972345033012</v>
      </c>
      <c r="L14" s="213">
        <f t="shared" si="0"/>
        <v>10.306486221129555</v>
      </c>
      <c r="M14" s="214">
        <f t="shared" si="1"/>
        <v>6.3859862934568739</v>
      </c>
      <c r="N14" s="215">
        <f t="shared" si="2"/>
        <v>24.475486123903455</v>
      </c>
    </row>
    <row r="15" spans="1:14" ht="16.5" customHeight="1" x14ac:dyDescent="0.2">
      <c r="A15" s="38" t="s">
        <v>15</v>
      </c>
      <c r="B15" s="26">
        <v>17733074.940776471</v>
      </c>
      <c r="C15" s="27"/>
      <c r="D15" s="19">
        <f t="shared" si="3"/>
        <v>16868748.989318144</v>
      </c>
      <c r="E15" s="28">
        <v>14795312.796937361</v>
      </c>
      <c r="F15" s="29">
        <v>2073436.1923807836</v>
      </c>
      <c r="G15" s="30">
        <v>332484.89800622774</v>
      </c>
      <c r="H15" s="31">
        <v>531841.05345209828</v>
      </c>
      <c r="I15" s="32">
        <f t="shared" si="4"/>
        <v>864325.95145832608</v>
      </c>
      <c r="J15" s="33"/>
      <c r="K15" s="34">
        <f t="shared" si="5"/>
        <v>16.56656927041935</v>
      </c>
      <c r="L15" s="35">
        <f t="shared" si="0"/>
        <v>4.8740895436630929</v>
      </c>
      <c r="M15" s="36">
        <f t="shared" si="1"/>
        <v>2.9991473854833366</v>
      </c>
      <c r="N15" s="37">
        <f t="shared" si="2"/>
        <v>11.692479726756259</v>
      </c>
    </row>
    <row r="16" spans="1:14" ht="16.5" customHeight="1" x14ac:dyDescent="0.2">
      <c r="A16" s="38" t="s">
        <v>16</v>
      </c>
      <c r="B16" s="26">
        <v>12697346.663112056</v>
      </c>
      <c r="C16" s="27"/>
      <c r="D16" s="245">
        <f t="shared" si="3"/>
        <v>12114426.861368211</v>
      </c>
      <c r="E16" s="28">
        <v>10706440.843504738</v>
      </c>
      <c r="F16" s="29">
        <v>1407986.0178634736</v>
      </c>
      <c r="G16" s="30">
        <v>225941.41897406415</v>
      </c>
      <c r="H16" s="31">
        <v>356978.38276978</v>
      </c>
      <c r="I16" s="32">
        <f t="shared" si="4"/>
        <v>582919.80174384417</v>
      </c>
      <c r="J16" s="33"/>
      <c r="K16" s="34">
        <f t="shared" si="5"/>
        <v>15.679699644581939</v>
      </c>
      <c r="L16" s="35">
        <f t="shared" si="0"/>
        <v>4.5908788442968564</v>
      </c>
      <c r="M16" s="36">
        <f t="shared" si="1"/>
        <v>2.8114407855529593</v>
      </c>
      <c r="N16" s="37">
        <f t="shared" si="2"/>
        <v>11.088820800285083</v>
      </c>
    </row>
    <row r="17" spans="1:14" ht="16.5" customHeight="1" x14ac:dyDescent="0.2">
      <c r="A17" s="39" t="s">
        <v>17</v>
      </c>
      <c r="B17" s="40">
        <v>7234679.8808856569</v>
      </c>
      <c r="C17" s="41"/>
      <c r="D17" s="245">
        <f t="shared" si="3"/>
        <v>6868520.0851851655</v>
      </c>
      <c r="E17" s="42">
        <v>5980123.5600240864</v>
      </c>
      <c r="F17" s="43">
        <v>888396.52516107948</v>
      </c>
      <c r="G17" s="44">
        <v>142629.68148805961</v>
      </c>
      <c r="H17" s="45">
        <v>223530.11421243168</v>
      </c>
      <c r="I17" s="46">
        <f t="shared" si="4"/>
        <v>366159.79570049129</v>
      </c>
      <c r="J17" s="47"/>
      <c r="K17" s="48">
        <f t="shared" si="5"/>
        <v>17.340868449150928</v>
      </c>
      <c r="L17" s="49">
        <f t="shared" si="0"/>
        <v>5.0611748097922291</v>
      </c>
      <c r="M17" s="50">
        <f t="shared" si="1"/>
        <v>3.089702901755309</v>
      </c>
      <c r="N17" s="51">
        <f t="shared" si="2"/>
        <v>12.279693639358698</v>
      </c>
    </row>
    <row r="18" spans="1:14" s="205" customFormat="1" ht="16.5" customHeight="1" x14ac:dyDescent="0.2">
      <c r="A18" s="52" t="s">
        <v>8</v>
      </c>
      <c r="B18" s="53"/>
      <c r="C18" s="54"/>
      <c r="D18" s="19"/>
      <c r="E18" s="55"/>
      <c r="F18" s="91"/>
      <c r="G18" s="92"/>
      <c r="H18" s="93"/>
      <c r="I18" s="221"/>
      <c r="J18" s="217"/>
      <c r="K18" s="212"/>
      <c r="L18" s="213"/>
      <c r="M18" s="214"/>
      <c r="N18" s="215"/>
    </row>
    <row r="19" spans="1:14" ht="16.5" customHeight="1" x14ac:dyDescent="0.2">
      <c r="A19" s="25" t="s">
        <v>9</v>
      </c>
      <c r="B19" s="26">
        <v>37445000.926815279</v>
      </c>
      <c r="C19" s="27"/>
      <c r="D19" s="245">
        <f t="shared" si="3"/>
        <v>35109511.793078005</v>
      </c>
      <c r="E19" s="28">
        <v>29547314.608426947</v>
      </c>
      <c r="F19" s="29">
        <v>5562197.1846510554</v>
      </c>
      <c r="G19" s="30">
        <v>891232.22699807177</v>
      </c>
      <c r="H19" s="31">
        <v>1444256.9067392037</v>
      </c>
      <c r="I19" s="32">
        <f t="shared" si="4"/>
        <v>2335489.1337372754</v>
      </c>
      <c r="J19" s="33"/>
      <c r="K19" s="34">
        <f t="shared" si="5"/>
        <v>21.091430425717004</v>
      </c>
      <c r="L19" s="35">
        <f t="shared" si="0"/>
        <v>6.2371186431585173</v>
      </c>
      <c r="M19" s="36">
        <f t="shared" si="1"/>
        <v>3.8570086019277836</v>
      </c>
      <c r="N19" s="37">
        <f t="shared" si="2"/>
        <v>14.854311782558483</v>
      </c>
    </row>
    <row r="20" spans="1:14" ht="16.5" customHeight="1" x14ac:dyDescent="0.2">
      <c r="A20" s="39" t="s">
        <v>12</v>
      </c>
      <c r="B20" s="40">
        <v>34592643.938402429</v>
      </c>
      <c r="C20" s="41"/>
      <c r="D20" s="245">
        <f t="shared" si="3"/>
        <v>31572126.075879868</v>
      </c>
      <c r="E20" s="42">
        <v>24351657.439612459</v>
      </c>
      <c r="F20" s="43">
        <v>7220468.6362674078</v>
      </c>
      <c r="G20" s="44">
        <v>1157399.3098398256</v>
      </c>
      <c r="H20" s="45">
        <v>1863118.5526827371</v>
      </c>
      <c r="I20" s="46">
        <f t="shared" si="4"/>
        <v>3020517.862522563</v>
      </c>
      <c r="J20" s="47"/>
      <c r="K20" s="48">
        <f t="shared" si="5"/>
        <v>29.604520883184399</v>
      </c>
      <c r="L20" s="49">
        <f t="shared" si="0"/>
        <v>8.7316767920401333</v>
      </c>
      <c r="M20" s="50">
        <f t="shared" si="1"/>
        <v>5.3858807554586141</v>
      </c>
      <c r="N20" s="51">
        <f t="shared" si="2"/>
        <v>20.87284409114427</v>
      </c>
    </row>
    <row r="21" spans="1:14" s="205" customFormat="1" ht="16.5" customHeight="1" x14ac:dyDescent="0.2">
      <c r="A21" s="52" t="s">
        <v>26</v>
      </c>
      <c r="B21" s="53"/>
      <c r="C21" s="54"/>
      <c r="D21" s="245"/>
      <c r="E21" s="55"/>
      <c r="F21" s="91"/>
      <c r="G21" s="92"/>
      <c r="H21" s="93"/>
      <c r="I21" s="221"/>
      <c r="J21" s="217"/>
      <c r="K21" s="212"/>
      <c r="L21" s="213"/>
      <c r="M21" s="214"/>
      <c r="N21" s="215"/>
    </row>
    <row r="22" spans="1:14" ht="16.5" customHeight="1" x14ac:dyDescent="0.2">
      <c r="A22" s="25" t="s">
        <v>0</v>
      </c>
      <c r="B22" s="26">
        <v>21502243.8693121</v>
      </c>
      <c r="C22" s="27"/>
      <c r="D22" s="19">
        <f t="shared" si="3"/>
        <v>19247613.939866766</v>
      </c>
      <c r="E22" s="28">
        <v>17266022.401112068</v>
      </c>
      <c r="F22" s="29">
        <v>1981591.5387546977</v>
      </c>
      <c r="G22" s="30">
        <v>333397.19826360338</v>
      </c>
      <c r="H22" s="31">
        <v>1921232.7311817312</v>
      </c>
      <c r="I22" s="32">
        <f t="shared" si="4"/>
        <v>2254629.9294453347</v>
      </c>
      <c r="J22" s="33"/>
      <c r="K22" s="34">
        <f t="shared" si="5"/>
        <v>19.701299519934977</v>
      </c>
      <c r="L22" s="35">
        <f t="shared" si="0"/>
        <v>10.485556498887689</v>
      </c>
      <c r="M22" s="36">
        <f t="shared" si="1"/>
        <v>8.9350336776884269</v>
      </c>
      <c r="N22" s="37">
        <f t="shared" si="2"/>
        <v>9.2157430210472864</v>
      </c>
    </row>
    <row r="23" spans="1:14" ht="16.5" customHeight="1" x14ac:dyDescent="0.2">
      <c r="A23" s="39" t="s">
        <v>1</v>
      </c>
      <c r="B23" s="40">
        <v>50535400.995905302</v>
      </c>
      <c r="C23" s="41"/>
      <c r="D23" s="245">
        <f t="shared" si="3"/>
        <v>47434023.929090798</v>
      </c>
      <c r="E23" s="42">
        <v>36632949.646927044</v>
      </c>
      <c r="F23" s="43">
        <v>10801074.282163758</v>
      </c>
      <c r="G23" s="44">
        <v>1715234.3385742921</v>
      </c>
      <c r="H23" s="45">
        <v>1386142.7282402092</v>
      </c>
      <c r="I23" s="46">
        <f t="shared" si="4"/>
        <v>3101377.0668145013</v>
      </c>
      <c r="J23" s="47"/>
      <c r="K23" s="48">
        <f t="shared" si="5"/>
        <v>27.51032162603147</v>
      </c>
      <c r="L23" s="49">
        <f t="shared" si="0"/>
        <v>6.137038602040171</v>
      </c>
      <c r="M23" s="50">
        <f t="shared" si="1"/>
        <v>2.7429142757816907</v>
      </c>
      <c r="N23" s="51">
        <f t="shared" si="2"/>
        <v>21.373283023991299</v>
      </c>
    </row>
    <row r="24" spans="1:14" x14ac:dyDescent="0.2">
      <c r="D24" s="245">
        <f t="shared" si="3"/>
        <v>0</v>
      </c>
    </row>
    <row r="25" spans="1:14" x14ac:dyDescent="0.2">
      <c r="D25" s="19">
        <f t="shared" si="3"/>
        <v>0</v>
      </c>
    </row>
    <row r="26" spans="1:14" x14ac:dyDescent="0.2">
      <c r="D26" s="245">
        <f t="shared" si="3"/>
        <v>0</v>
      </c>
    </row>
    <row r="27" spans="1:14" x14ac:dyDescent="0.2">
      <c r="D27" s="245">
        <f t="shared" si="3"/>
        <v>0</v>
      </c>
    </row>
  </sheetData>
  <mergeCells count="5">
    <mergeCell ref="A2:A3"/>
    <mergeCell ref="B2:B3"/>
    <mergeCell ref="I2:I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7"/>
  <sheetViews>
    <sheetView view="pageBreakPreview" zoomScale="80" zoomScaleNormal="93" zoomScaleSheetLayoutView="80" workbookViewId="0">
      <pane ySplit="4" topLeftCell="A5" activePane="bottomLeft" state="frozen"/>
      <selection activeCell="D21" activeCellId="2" sqref="D5:N5 D18:N18 D21:N21"/>
      <selection pane="bottomLeft" activeCell="D21" activeCellId="2" sqref="D5:N5 D18:N18 D21:N21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21.42578125" style="4" customWidth="1"/>
    <col min="5" max="5" width="12" style="4" customWidth="1"/>
    <col min="6" max="6" width="12.85546875" style="4" customWidth="1"/>
    <col min="7" max="7" width="12.28515625" style="4" customWidth="1"/>
    <col min="8" max="8" width="11.85546875" style="4" customWidth="1"/>
    <col min="9" max="9" width="12.140625" style="4" customWidth="1"/>
    <col min="10" max="10" width="2.5703125" style="4" customWidth="1"/>
    <col min="11" max="12" width="8" style="4" customWidth="1"/>
    <col min="13" max="13" width="9.42578125" style="4" customWidth="1"/>
    <col min="14" max="14" width="12.85546875" style="4" customWidth="1"/>
    <col min="15" max="16384" width="18.7109375" style="4"/>
  </cols>
  <sheetData>
    <row r="1" spans="1:14" ht="21.75" customHeight="1" x14ac:dyDescent="0.2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4.5" customHeight="1" x14ac:dyDescent="0.2">
      <c r="A2" s="282"/>
      <c r="B2" s="280" t="s">
        <v>18</v>
      </c>
      <c r="C2" s="5"/>
      <c r="D2" s="5"/>
      <c r="E2" s="6" t="s">
        <v>28</v>
      </c>
      <c r="F2" s="7" t="s">
        <v>29</v>
      </c>
      <c r="G2" s="8" t="s">
        <v>21</v>
      </c>
      <c r="H2" s="9" t="s">
        <v>24</v>
      </c>
      <c r="I2" s="274" t="s">
        <v>19</v>
      </c>
      <c r="J2" s="10"/>
      <c r="K2" s="276" t="s">
        <v>27</v>
      </c>
      <c r="L2" s="277"/>
      <c r="M2" s="278"/>
      <c r="N2" s="279" t="s">
        <v>25</v>
      </c>
    </row>
    <row r="3" spans="1:14" ht="32.25" customHeight="1" x14ac:dyDescent="0.2">
      <c r="A3" s="282"/>
      <c r="B3" s="281"/>
      <c r="C3" s="11"/>
      <c r="D3" s="11" t="s">
        <v>279</v>
      </c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72545833.99999997</v>
      </c>
      <c r="C4" s="19"/>
      <c r="D4" s="19">
        <f>E4+F4</f>
        <v>65517892.746571243</v>
      </c>
      <c r="E4" s="20">
        <v>54313399.740679875</v>
      </c>
      <c r="F4" s="21">
        <v>11204493.00589137</v>
      </c>
      <c r="G4" s="22">
        <v>2130727.3872635276</v>
      </c>
      <c r="H4" s="82">
        <v>4897213.8661652012</v>
      </c>
      <c r="I4" s="83">
        <f>SUM(G4:H4)</f>
        <v>7027941.2534287293</v>
      </c>
      <c r="J4" s="23"/>
      <c r="K4" s="78">
        <f>100*(F4+G4+H4)/B4</f>
        <v>25.132296720608529</v>
      </c>
      <c r="L4" s="79">
        <f t="shared" ref="L4:L23" si="0">100*I4/B4</f>
        <v>9.6875876475949436</v>
      </c>
      <c r="M4" s="80">
        <f t="shared" ref="M4:M23" si="1">100*H4/B4</f>
        <v>6.7505101204918301</v>
      </c>
      <c r="N4" s="81">
        <f t="shared" ref="N4:N23" si="2">100*F4/B4</f>
        <v>15.444709073013586</v>
      </c>
    </row>
    <row r="5" spans="1:14" s="205" customFormat="1" ht="16.5" customHeight="1" x14ac:dyDescent="0.2">
      <c r="A5" s="24" t="s">
        <v>3</v>
      </c>
      <c r="B5" s="222"/>
      <c r="C5" s="219"/>
      <c r="D5" s="19"/>
      <c r="E5" s="223"/>
      <c r="F5" s="91"/>
      <c r="G5" s="92"/>
      <c r="H5" s="93"/>
      <c r="I5" s="93"/>
      <c r="J5" s="217"/>
      <c r="K5" s="212"/>
      <c r="L5" s="213"/>
      <c r="M5" s="214"/>
      <c r="N5" s="215"/>
    </row>
    <row r="6" spans="1:14" ht="16.5" customHeight="1" x14ac:dyDescent="0.2">
      <c r="A6" s="25" t="s">
        <v>10</v>
      </c>
      <c r="B6" s="26">
        <v>22429718.672388501</v>
      </c>
      <c r="C6" s="27"/>
      <c r="D6" s="245">
        <f t="shared" ref="D6:D27" si="3">E6+F6</f>
        <v>20297200.354798719</v>
      </c>
      <c r="E6" s="28">
        <v>16462470.041056268</v>
      </c>
      <c r="F6" s="29">
        <v>3834730.3137424509</v>
      </c>
      <c r="G6" s="30">
        <v>736636.82546995138</v>
      </c>
      <c r="H6" s="31">
        <v>1408881.4921198508</v>
      </c>
      <c r="I6" s="32">
        <f t="shared" ref="I6:I23" si="4">SUM(G6:H6)</f>
        <v>2145518.3175898022</v>
      </c>
      <c r="J6" s="33"/>
      <c r="K6" s="34">
        <f t="shared" ref="K6:K23" si="5">100*(F6+G6+H6)/B6</f>
        <v>26.66216513314577</v>
      </c>
      <c r="L6" s="35">
        <f t="shared" si="0"/>
        <v>9.5655159519721682</v>
      </c>
      <c r="M6" s="36">
        <f t="shared" si="1"/>
        <v>6.2813159304321378</v>
      </c>
      <c r="N6" s="37">
        <f t="shared" si="2"/>
        <v>17.0966491811736</v>
      </c>
    </row>
    <row r="7" spans="1:14" ht="16.5" customHeight="1" x14ac:dyDescent="0.2">
      <c r="A7" s="25" t="s">
        <v>4</v>
      </c>
      <c r="B7" s="26">
        <v>150971.322501849</v>
      </c>
      <c r="C7" s="27"/>
      <c r="D7" s="245">
        <f t="shared" si="3"/>
        <v>113965.7784731687</v>
      </c>
      <c r="E7" s="28">
        <v>99223.655792187739</v>
      </c>
      <c r="F7" s="29">
        <v>14742.122680980952</v>
      </c>
      <c r="G7" s="30">
        <v>2781.8682260214237</v>
      </c>
      <c r="H7" s="31">
        <v>7223.6758026586294</v>
      </c>
      <c r="I7" s="32">
        <f t="shared" si="4"/>
        <v>10005.544028680053</v>
      </c>
      <c r="J7" s="33"/>
      <c r="K7" s="34">
        <f t="shared" si="5"/>
        <v>16.392296430574032</v>
      </c>
      <c r="L7" s="35">
        <f t="shared" si="0"/>
        <v>6.6274467646380399</v>
      </c>
      <c r="M7" s="36">
        <f t="shared" si="1"/>
        <v>4.784799975882942</v>
      </c>
      <c r="N7" s="37">
        <f t="shared" si="2"/>
        <v>9.7648496659359925</v>
      </c>
    </row>
    <row r="8" spans="1:14" ht="16.5" customHeight="1" x14ac:dyDescent="0.2">
      <c r="A8" s="38" t="s">
        <v>5</v>
      </c>
      <c r="B8" s="26">
        <v>14464042.131398801</v>
      </c>
      <c r="C8" s="27"/>
      <c r="D8" s="245">
        <f t="shared" si="3"/>
        <v>13514305.88401195</v>
      </c>
      <c r="E8" s="28">
        <v>11880129.858665768</v>
      </c>
      <c r="F8" s="29">
        <v>1634176.0253461823</v>
      </c>
      <c r="G8" s="30">
        <v>312768.02053458954</v>
      </c>
      <c r="H8" s="31">
        <v>641968.22685222188</v>
      </c>
      <c r="I8" s="32">
        <f t="shared" si="4"/>
        <v>954736.24738681142</v>
      </c>
      <c r="J8" s="33"/>
      <c r="K8" s="34">
        <f t="shared" si="5"/>
        <v>17.898954173487486</v>
      </c>
      <c r="L8" s="35">
        <f t="shared" si="0"/>
        <v>6.6007568196600648</v>
      </c>
      <c r="M8" s="36">
        <f t="shared" si="1"/>
        <v>4.4383735958472199</v>
      </c>
      <c r="N8" s="37">
        <f t="shared" si="2"/>
        <v>11.298197353827419</v>
      </c>
    </row>
    <row r="9" spans="1:14" ht="16.5" customHeight="1" x14ac:dyDescent="0.2">
      <c r="A9" s="38" t="s">
        <v>6</v>
      </c>
      <c r="B9" s="26">
        <v>25790811.8615303</v>
      </c>
      <c r="C9" s="27"/>
      <c r="D9" s="245">
        <f t="shared" si="3"/>
        <v>23045861.910624951</v>
      </c>
      <c r="E9" s="28">
        <v>18810872.936544009</v>
      </c>
      <c r="F9" s="29">
        <v>4234988.9740809407</v>
      </c>
      <c r="G9" s="30">
        <v>802663.15536308941</v>
      </c>
      <c r="H9" s="31">
        <v>1948286.7955422602</v>
      </c>
      <c r="I9" s="32">
        <f t="shared" si="4"/>
        <v>2750949.9509053496</v>
      </c>
      <c r="J9" s="33"/>
      <c r="K9" s="34">
        <f t="shared" si="5"/>
        <v>27.086929106743437</v>
      </c>
      <c r="L9" s="35">
        <f t="shared" si="0"/>
        <v>10.666395325882238</v>
      </c>
      <c r="M9" s="36">
        <f t="shared" si="1"/>
        <v>7.5541894764791566</v>
      </c>
      <c r="N9" s="37">
        <f t="shared" si="2"/>
        <v>16.420533780861202</v>
      </c>
    </row>
    <row r="10" spans="1:14" s="205" customFormat="1" ht="16.5" customHeight="1" x14ac:dyDescent="0.2">
      <c r="A10" s="192" t="s">
        <v>13</v>
      </c>
      <c r="B10" s="206">
        <v>9710290.0121803991</v>
      </c>
      <c r="C10" s="194"/>
      <c r="D10" s="19">
        <f t="shared" si="3"/>
        <v>8546558.8186623193</v>
      </c>
      <c r="E10" s="195">
        <v>7060703.2486215038</v>
      </c>
      <c r="F10" s="196">
        <v>1485855.5700408155</v>
      </c>
      <c r="G10" s="197">
        <v>275877.51766987605</v>
      </c>
      <c r="H10" s="198">
        <v>890853.6758482093</v>
      </c>
      <c r="I10" s="199">
        <f t="shared" si="4"/>
        <v>1166731.1935180854</v>
      </c>
      <c r="J10" s="200"/>
      <c r="K10" s="201">
        <f t="shared" si="5"/>
        <v>27.317276417404091</v>
      </c>
      <c r="L10" s="202">
        <f t="shared" si="0"/>
        <v>12.015410374505402</v>
      </c>
      <c r="M10" s="203">
        <f t="shared" si="1"/>
        <v>9.1743261502049851</v>
      </c>
      <c r="N10" s="204">
        <f t="shared" si="2"/>
        <v>15.301866042898689</v>
      </c>
    </row>
    <row r="11" spans="1:14" s="205" customFormat="1" ht="16.5" customHeight="1" x14ac:dyDescent="0.2">
      <c r="A11" s="52" t="s">
        <v>11</v>
      </c>
      <c r="B11" s="53">
        <f>SUM(B12:B17)-B14</f>
        <v>72545834.00000003</v>
      </c>
      <c r="C11" s="53">
        <f t="shared" ref="C11:I11" si="6">SUM(C12:C17)-C14</f>
        <v>0</v>
      </c>
      <c r="D11" s="245">
        <f t="shared" si="3"/>
        <v>65517892.746571302</v>
      </c>
      <c r="E11" s="53">
        <f t="shared" si="6"/>
        <v>54313399.740679957</v>
      </c>
      <c r="F11" s="53">
        <f t="shared" si="6"/>
        <v>11204493.005891345</v>
      </c>
      <c r="G11" s="53">
        <f t="shared" si="6"/>
        <v>2130727.3872635234</v>
      </c>
      <c r="H11" s="53">
        <f t="shared" si="6"/>
        <v>4897213.8661651947</v>
      </c>
      <c r="I11" s="53">
        <f t="shared" si="6"/>
        <v>7027941.2534287153</v>
      </c>
      <c r="J11" s="217"/>
      <c r="K11" s="212">
        <f t="shared" si="5"/>
        <v>25.132296720608462</v>
      </c>
      <c r="L11" s="213">
        <f t="shared" si="0"/>
        <v>9.6875876475949152</v>
      </c>
      <c r="M11" s="214">
        <f t="shared" si="1"/>
        <v>6.7505101204918159</v>
      </c>
      <c r="N11" s="215">
        <f t="shared" si="2"/>
        <v>15.444709073013538</v>
      </c>
    </row>
    <row r="12" spans="1:14" ht="16.5" customHeight="1" x14ac:dyDescent="0.2">
      <c r="A12" s="25" t="s">
        <v>7</v>
      </c>
      <c r="B12" s="26">
        <v>14040589.35570061</v>
      </c>
      <c r="C12" s="27"/>
      <c r="D12" s="245">
        <f t="shared" si="3"/>
        <v>11590685.77578635</v>
      </c>
      <c r="E12" s="28">
        <v>7595349.3336259518</v>
      </c>
      <c r="F12" s="29">
        <v>3995336.4421603982</v>
      </c>
      <c r="G12" s="30">
        <v>761380.59562794876</v>
      </c>
      <c r="H12" s="31">
        <v>1688522.9842863106</v>
      </c>
      <c r="I12" s="32">
        <f t="shared" si="4"/>
        <v>2449903.5799142593</v>
      </c>
      <c r="J12" s="33"/>
      <c r="K12" s="34">
        <f t="shared" si="5"/>
        <v>45.904341041480791</v>
      </c>
      <c r="L12" s="35">
        <f t="shared" si="0"/>
        <v>17.44872325405326</v>
      </c>
      <c r="M12" s="36">
        <f t="shared" si="1"/>
        <v>12.026012167365002</v>
      </c>
      <c r="N12" s="37">
        <f t="shared" si="2"/>
        <v>28.455617787427524</v>
      </c>
    </row>
    <row r="13" spans="1:14" ht="16.5" customHeight="1" x14ac:dyDescent="0.2">
      <c r="A13" s="25" t="s">
        <v>14</v>
      </c>
      <c r="B13" s="26">
        <v>20574434.926408254</v>
      </c>
      <c r="C13" s="27"/>
      <c r="D13" s="245">
        <f t="shared" si="3"/>
        <v>18372597.293581225</v>
      </c>
      <c r="E13" s="28">
        <v>14993753.134461371</v>
      </c>
      <c r="F13" s="29">
        <v>3378844.1591198547</v>
      </c>
      <c r="G13" s="30">
        <v>640197.0206389107</v>
      </c>
      <c r="H13" s="31">
        <v>1561640.6121881166</v>
      </c>
      <c r="I13" s="32">
        <f t="shared" si="4"/>
        <v>2201837.6328270272</v>
      </c>
      <c r="J13" s="33"/>
      <c r="K13" s="34">
        <f t="shared" si="5"/>
        <v>27.124350252671167</v>
      </c>
      <c r="L13" s="35">
        <f t="shared" si="0"/>
        <v>10.701813394645727</v>
      </c>
      <c r="M13" s="36">
        <f t="shared" si="1"/>
        <v>7.5901992826236873</v>
      </c>
      <c r="N13" s="37">
        <f t="shared" si="2"/>
        <v>16.422536858025438</v>
      </c>
    </row>
    <row r="14" spans="1:14" s="205" customFormat="1" ht="16.5" customHeight="1" x14ac:dyDescent="0.2">
      <c r="A14" s="210" t="s">
        <v>265</v>
      </c>
      <c r="B14" s="193">
        <f>SUM(B12:B13)</f>
        <v>34615024.282108866</v>
      </c>
      <c r="C14" s="193"/>
      <c r="D14" s="245">
        <f t="shared" si="3"/>
        <v>29963283.069367576</v>
      </c>
      <c r="E14" s="193">
        <f t="shared" ref="E14:I14" si="7">SUM(E12:E13)</f>
        <v>22589102.468087323</v>
      </c>
      <c r="F14" s="193">
        <f t="shared" si="7"/>
        <v>7374180.6012802534</v>
      </c>
      <c r="G14" s="193">
        <f t="shared" si="7"/>
        <v>1401577.6162668595</v>
      </c>
      <c r="H14" s="193">
        <f t="shared" si="7"/>
        <v>3250163.5964744273</v>
      </c>
      <c r="I14" s="193">
        <f t="shared" si="7"/>
        <v>4651741.2127412865</v>
      </c>
      <c r="J14" s="211"/>
      <c r="K14" s="212">
        <f t="shared" si="5"/>
        <v>34.741913557568303</v>
      </c>
      <c r="L14" s="213">
        <f t="shared" si="0"/>
        <v>13.438503393295575</v>
      </c>
      <c r="M14" s="214">
        <f t="shared" si="1"/>
        <v>9.3894592417036318</v>
      </c>
      <c r="N14" s="215">
        <f t="shared" si="2"/>
        <v>21.303410164272726</v>
      </c>
    </row>
    <row r="15" spans="1:14" ht="16.5" customHeight="1" x14ac:dyDescent="0.2">
      <c r="A15" s="38" t="s">
        <v>15</v>
      </c>
      <c r="B15" s="26">
        <v>17858172.811869405</v>
      </c>
      <c r="C15" s="27"/>
      <c r="D15" s="19">
        <f t="shared" si="3"/>
        <v>16724869.760012388</v>
      </c>
      <c r="E15" s="28">
        <v>14907424.037722256</v>
      </c>
      <c r="F15" s="29">
        <v>1817445.722290132</v>
      </c>
      <c r="G15" s="30">
        <v>345808.73392531753</v>
      </c>
      <c r="H15" s="31">
        <v>787494.3179316998</v>
      </c>
      <c r="I15" s="32">
        <f t="shared" si="4"/>
        <v>1133303.0518570174</v>
      </c>
      <c r="J15" s="33"/>
      <c r="K15" s="34">
        <f t="shared" si="5"/>
        <v>16.523240116625701</v>
      </c>
      <c r="L15" s="35">
        <f t="shared" si="0"/>
        <v>6.3461310616490918</v>
      </c>
      <c r="M15" s="36">
        <f t="shared" si="1"/>
        <v>4.409713839303274</v>
      </c>
      <c r="N15" s="37">
        <f t="shared" si="2"/>
        <v>10.177109054976608</v>
      </c>
    </row>
    <row r="16" spans="1:14" ht="16.5" customHeight="1" x14ac:dyDescent="0.2">
      <c r="A16" s="38" t="s">
        <v>16</v>
      </c>
      <c r="B16" s="26">
        <v>12786920.01919323</v>
      </c>
      <c r="C16" s="27"/>
      <c r="D16" s="245">
        <f t="shared" si="3"/>
        <v>12023348.276148792</v>
      </c>
      <c r="E16" s="28">
        <v>10789194.953942124</v>
      </c>
      <c r="F16" s="29">
        <v>1234153.3222066676</v>
      </c>
      <c r="G16" s="30">
        <v>234995.68403027841</v>
      </c>
      <c r="H16" s="31">
        <v>528576.05901415972</v>
      </c>
      <c r="I16" s="32">
        <f t="shared" si="4"/>
        <v>763571.74304443807</v>
      </c>
      <c r="J16" s="33"/>
      <c r="K16" s="34">
        <f t="shared" si="5"/>
        <v>15.623191998170869</v>
      </c>
      <c r="L16" s="35">
        <f t="shared" si="0"/>
        <v>5.9715063666489909</v>
      </c>
      <c r="M16" s="36">
        <f t="shared" si="1"/>
        <v>4.1337246046801299</v>
      </c>
      <c r="N16" s="37">
        <f t="shared" si="2"/>
        <v>9.6516856315218789</v>
      </c>
    </row>
    <row r="17" spans="1:14" ht="16.5" customHeight="1" x14ac:dyDescent="0.2">
      <c r="A17" s="39" t="s">
        <v>17</v>
      </c>
      <c r="B17" s="40">
        <v>7285716.8868285213</v>
      </c>
      <c r="C17" s="41"/>
      <c r="D17" s="245">
        <f t="shared" si="3"/>
        <v>6806391.6410425473</v>
      </c>
      <c r="E17" s="42">
        <v>6027678.280928256</v>
      </c>
      <c r="F17" s="43">
        <v>778713.36011429096</v>
      </c>
      <c r="G17" s="44">
        <v>148345.35304106754</v>
      </c>
      <c r="H17" s="45">
        <v>330979.892744907</v>
      </c>
      <c r="I17" s="46">
        <f t="shared" si="4"/>
        <v>479325.24578597455</v>
      </c>
      <c r="J17" s="47"/>
      <c r="K17" s="48">
        <f t="shared" si="5"/>
        <v>17.267190386914564</v>
      </c>
      <c r="L17" s="49">
        <f t="shared" si="0"/>
        <v>6.578971612972258</v>
      </c>
      <c r="M17" s="50">
        <f t="shared" si="1"/>
        <v>4.5428596510971868</v>
      </c>
      <c r="N17" s="51">
        <f t="shared" si="2"/>
        <v>10.688218773942307</v>
      </c>
    </row>
    <row r="18" spans="1:14" s="205" customFormat="1" ht="16.5" customHeight="1" x14ac:dyDescent="0.2">
      <c r="A18" s="52" t="s">
        <v>8</v>
      </c>
      <c r="B18" s="53"/>
      <c r="C18" s="54"/>
      <c r="D18" s="19"/>
      <c r="E18" s="55"/>
      <c r="F18" s="91"/>
      <c r="G18" s="92"/>
      <c r="H18" s="93"/>
      <c r="I18" s="221"/>
      <c r="J18" s="217"/>
      <c r="K18" s="212"/>
      <c r="L18" s="213"/>
      <c r="M18" s="214"/>
      <c r="N18" s="215"/>
    </row>
    <row r="19" spans="1:14" ht="16.5" customHeight="1" x14ac:dyDescent="0.2">
      <c r="A19" s="25" t="s">
        <v>9</v>
      </c>
      <c r="B19" s="26">
        <v>37709156.461862743</v>
      </c>
      <c r="C19" s="27"/>
      <c r="D19" s="245">
        <f t="shared" si="3"/>
        <v>34643705.645386398</v>
      </c>
      <c r="E19" s="28">
        <v>29768228.156893823</v>
      </c>
      <c r="F19" s="29">
        <v>4875477.4884925773</v>
      </c>
      <c r="G19" s="30">
        <v>926947.02796958794</v>
      </c>
      <c r="H19" s="31">
        <v>2138503.7885067551</v>
      </c>
      <c r="I19" s="32">
        <f t="shared" si="4"/>
        <v>3065450.8164763432</v>
      </c>
      <c r="J19" s="33"/>
      <c r="K19" s="34">
        <f t="shared" si="5"/>
        <v>21.058355715275678</v>
      </c>
      <c r="L19" s="35">
        <f t="shared" si="0"/>
        <v>8.129194880231795</v>
      </c>
      <c r="M19" s="36">
        <f t="shared" si="1"/>
        <v>5.6710464755941619</v>
      </c>
      <c r="N19" s="37">
        <f t="shared" si="2"/>
        <v>12.929160835043882</v>
      </c>
    </row>
    <row r="20" spans="1:14" ht="16.5" customHeight="1" x14ac:dyDescent="0.2">
      <c r="A20" s="39" t="s">
        <v>12</v>
      </c>
      <c r="B20" s="40">
        <v>34836677.538137533</v>
      </c>
      <c r="C20" s="41"/>
      <c r="D20" s="245">
        <f t="shared" si="3"/>
        <v>30874187.101185147</v>
      </c>
      <c r="E20" s="42">
        <v>24545171.583786346</v>
      </c>
      <c r="F20" s="43">
        <v>6329015.5173988007</v>
      </c>
      <c r="G20" s="44">
        <v>1203780.3592939416</v>
      </c>
      <c r="H20" s="45">
        <v>2758710.0776584465</v>
      </c>
      <c r="I20" s="46">
        <f t="shared" si="4"/>
        <v>3962490.4369523879</v>
      </c>
      <c r="J20" s="47"/>
      <c r="K20" s="48">
        <f t="shared" si="5"/>
        <v>29.542156949624541</v>
      </c>
      <c r="L20" s="49">
        <f t="shared" si="0"/>
        <v>11.374478615575329</v>
      </c>
      <c r="M20" s="50">
        <f t="shared" si="1"/>
        <v>7.9189815809453767</v>
      </c>
      <c r="N20" s="51">
        <f t="shared" si="2"/>
        <v>18.16767833404921</v>
      </c>
    </row>
    <row r="21" spans="1:14" s="205" customFormat="1" ht="16.5" customHeight="1" x14ac:dyDescent="0.2">
      <c r="A21" s="52" t="s">
        <v>26</v>
      </c>
      <c r="B21" s="53"/>
      <c r="C21" s="54"/>
      <c r="D21" s="245"/>
      <c r="E21" s="55"/>
      <c r="F21" s="91"/>
      <c r="G21" s="92"/>
      <c r="H21" s="93"/>
      <c r="I21" s="221"/>
      <c r="J21" s="217"/>
      <c r="K21" s="212"/>
      <c r="L21" s="213"/>
      <c r="M21" s="214"/>
      <c r="N21" s="215"/>
    </row>
    <row r="22" spans="1:14" ht="16.5" customHeight="1" x14ac:dyDescent="0.2">
      <c r="A22" s="25" t="s">
        <v>0</v>
      </c>
      <c r="B22" s="26">
        <v>21648896.047594685</v>
      </c>
      <c r="C22" s="27"/>
      <c r="D22" s="19">
        <f t="shared" si="3"/>
        <v>18457379.010876562</v>
      </c>
      <c r="E22" s="28">
        <v>16720438.622418903</v>
      </c>
      <c r="F22" s="29">
        <v>1736940.388457658</v>
      </c>
      <c r="G22" s="30">
        <v>346757.59325352946</v>
      </c>
      <c r="H22" s="31">
        <v>2844759.443464594</v>
      </c>
      <c r="I22" s="32">
        <f t="shared" si="4"/>
        <v>3191517.0367181236</v>
      </c>
      <c r="J22" s="33"/>
      <c r="K22" s="34">
        <f t="shared" si="5"/>
        <v>22.765398357221827</v>
      </c>
      <c r="L22" s="35">
        <f t="shared" si="0"/>
        <v>14.742169899571943</v>
      </c>
      <c r="M22" s="36">
        <f t="shared" si="1"/>
        <v>13.140436524848401</v>
      </c>
      <c r="N22" s="37">
        <f t="shared" si="2"/>
        <v>8.0232284576498856</v>
      </c>
    </row>
    <row r="23" spans="1:14" ht="16.5" customHeight="1" x14ac:dyDescent="0.2">
      <c r="A23" s="39" t="s">
        <v>1</v>
      </c>
      <c r="B23" s="40">
        <v>50896937.952405281</v>
      </c>
      <c r="C23" s="41"/>
      <c r="D23" s="245">
        <f t="shared" si="3"/>
        <v>47060513.735694677</v>
      </c>
      <c r="E23" s="42">
        <v>37592961.118260965</v>
      </c>
      <c r="F23" s="43">
        <v>9467552.6174337119</v>
      </c>
      <c r="G23" s="44">
        <v>1783969.7940099982</v>
      </c>
      <c r="H23" s="45">
        <v>2052454.4227006075</v>
      </c>
      <c r="I23" s="46">
        <f t="shared" si="4"/>
        <v>3836424.2167106057</v>
      </c>
      <c r="J23" s="47"/>
      <c r="K23" s="48">
        <f t="shared" si="5"/>
        <v>26.13905152130198</v>
      </c>
      <c r="L23" s="49">
        <f t="shared" si="0"/>
        <v>7.5376326573872099</v>
      </c>
      <c r="M23" s="50">
        <f t="shared" si="1"/>
        <v>4.0325695518655715</v>
      </c>
      <c r="N23" s="51">
        <f t="shared" si="2"/>
        <v>18.60141886391477</v>
      </c>
    </row>
    <row r="24" spans="1:14" x14ac:dyDescent="0.2">
      <c r="D24" s="245">
        <f t="shared" si="3"/>
        <v>0</v>
      </c>
    </row>
    <row r="25" spans="1:14" x14ac:dyDescent="0.2">
      <c r="D25" s="19">
        <f t="shared" si="3"/>
        <v>0</v>
      </c>
    </row>
    <row r="26" spans="1:14" x14ac:dyDescent="0.2">
      <c r="D26" s="245">
        <f t="shared" si="3"/>
        <v>0</v>
      </c>
    </row>
    <row r="27" spans="1:14" x14ac:dyDescent="0.2">
      <c r="D27" s="245">
        <f t="shared" si="3"/>
        <v>0</v>
      </c>
    </row>
  </sheetData>
  <mergeCells count="5">
    <mergeCell ref="A2:A3"/>
    <mergeCell ref="B2:B3"/>
    <mergeCell ref="I2:I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7"/>
  <sheetViews>
    <sheetView view="pageBreakPreview" zoomScale="80" zoomScaleNormal="93" zoomScaleSheetLayoutView="80" workbookViewId="0">
      <pane ySplit="4" topLeftCell="A5" activePane="bottomLeft" state="frozen"/>
      <selection activeCell="D21" activeCellId="2" sqref="D5:N5 D18:N18 D21:N21"/>
      <selection pane="bottomLeft" activeCell="D21" activeCellId="2" sqref="D5:N5 D18:N18 D21:N21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21.42578125" style="4" customWidth="1"/>
    <col min="5" max="5" width="13.42578125" style="4" customWidth="1"/>
    <col min="6" max="6" width="12.85546875" style="4" customWidth="1"/>
    <col min="7" max="7" width="12.28515625" style="4" customWidth="1"/>
    <col min="8" max="8" width="11.85546875" style="4" customWidth="1"/>
    <col min="9" max="9" width="11.42578125" style="4" customWidth="1"/>
    <col min="10" max="10" width="2.5703125" style="4" customWidth="1"/>
    <col min="11" max="12" width="8" style="4" customWidth="1"/>
    <col min="13" max="13" width="9.42578125" style="4" customWidth="1"/>
    <col min="14" max="14" width="12.85546875" style="4" customWidth="1"/>
    <col min="15" max="16384" width="18.7109375" style="4"/>
  </cols>
  <sheetData>
    <row r="1" spans="1:14" ht="21.75" customHeight="1" x14ac:dyDescent="0.2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4.5" customHeight="1" x14ac:dyDescent="0.2">
      <c r="A2" s="282"/>
      <c r="B2" s="280" t="s">
        <v>18</v>
      </c>
      <c r="C2" s="5"/>
      <c r="D2" s="5"/>
      <c r="E2" s="6" t="s">
        <v>28</v>
      </c>
      <c r="F2" s="7" t="s">
        <v>29</v>
      </c>
      <c r="G2" s="8" t="s">
        <v>21</v>
      </c>
      <c r="H2" s="9" t="s">
        <v>24</v>
      </c>
      <c r="I2" s="274" t="s">
        <v>19</v>
      </c>
      <c r="J2" s="10"/>
      <c r="K2" s="276" t="s">
        <v>27</v>
      </c>
      <c r="L2" s="277"/>
      <c r="M2" s="278"/>
      <c r="N2" s="279" t="s">
        <v>25</v>
      </c>
    </row>
    <row r="3" spans="1:14" ht="32.25" customHeight="1" x14ac:dyDescent="0.2">
      <c r="A3" s="282"/>
      <c r="B3" s="281"/>
      <c r="C3" s="11"/>
      <c r="D3" s="11" t="s">
        <v>279</v>
      </c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72931608.237451911</v>
      </c>
      <c r="C4" s="19"/>
      <c r="D4" s="19">
        <f>E4+F4</f>
        <v>68259158.881922901</v>
      </c>
      <c r="E4" s="20">
        <v>55206939.537812598</v>
      </c>
      <c r="F4" s="21">
        <v>13052219.344110304</v>
      </c>
      <c r="G4" s="22">
        <v>3145382.5868843147</v>
      </c>
      <c r="H4" s="82">
        <v>1527066.7686446952</v>
      </c>
      <c r="I4" s="83">
        <f>SUM(G4:H4)</f>
        <v>4672449.3555290103</v>
      </c>
      <c r="J4" s="23"/>
      <c r="K4" s="78">
        <f>100*(F4+G4+H4)/B4</f>
        <v>24.303137045779998</v>
      </c>
      <c r="L4" s="79">
        <f t="shared" ref="L4:L23" si="0">100*I4/B4</f>
        <v>6.4066177456506566</v>
      </c>
      <c r="M4" s="80">
        <f t="shared" ref="M4:M23" si="1">100*H4/B4</f>
        <v>2.0938339432648276</v>
      </c>
      <c r="N4" s="81">
        <f t="shared" ref="N4:N23" si="2">100*F4/B4</f>
        <v>17.896519300129345</v>
      </c>
    </row>
    <row r="5" spans="1:14" s="205" customFormat="1" ht="16.5" customHeight="1" x14ac:dyDescent="0.2">
      <c r="A5" s="24" t="s">
        <v>3</v>
      </c>
      <c r="B5" s="222"/>
      <c r="C5" s="219"/>
      <c r="D5" s="19"/>
      <c r="E5" s="223"/>
      <c r="F5" s="91"/>
      <c r="G5" s="92"/>
      <c r="H5" s="93"/>
      <c r="I5" s="93"/>
      <c r="J5" s="217"/>
      <c r="K5" s="212"/>
      <c r="L5" s="213"/>
      <c r="M5" s="214"/>
      <c r="N5" s="215"/>
    </row>
    <row r="6" spans="1:14" ht="16.5" customHeight="1" x14ac:dyDescent="0.2">
      <c r="A6" s="25" t="s">
        <v>10</v>
      </c>
      <c r="B6" s="26">
        <v>22547061.468588099</v>
      </c>
      <c r="C6" s="27"/>
      <c r="D6" s="245">
        <f t="shared" ref="D6:D27" si="3">E6+F6</f>
        <v>21035314.739434391</v>
      </c>
      <c r="E6" s="28">
        <v>16568201.309655998</v>
      </c>
      <c r="F6" s="29">
        <v>4467113.4297783915</v>
      </c>
      <c r="G6" s="30">
        <v>1087424.2559329148</v>
      </c>
      <c r="H6" s="31">
        <v>439322.47322077653</v>
      </c>
      <c r="I6" s="32">
        <f t="shared" ref="I6:I23" si="4">SUM(G6:H6)</f>
        <v>1526746.7291536913</v>
      </c>
      <c r="J6" s="33"/>
      <c r="K6" s="34">
        <f t="shared" ref="K6:K23" si="5">100*(F6+G6+H6)/B6</f>
        <v>26.583775306075044</v>
      </c>
      <c r="L6" s="35">
        <f t="shared" si="0"/>
        <v>6.7713778634999056</v>
      </c>
      <c r="M6" s="36">
        <f t="shared" si="1"/>
        <v>1.9484688673636148</v>
      </c>
      <c r="N6" s="37">
        <f t="shared" si="2"/>
        <v>19.812397442575133</v>
      </c>
    </row>
    <row r="7" spans="1:14" ht="16.5" customHeight="1" x14ac:dyDescent="0.2">
      <c r="A7" s="25" t="s">
        <v>4</v>
      </c>
      <c r="B7" s="26">
        <v>155630.56011436399</v>
      </c>
      <c r="C7" s="27"/>
      <c r="D7" s="245">
        <f t="shared" si="3"/>
        <v>118271.45009756566</v>
      </c>
      <c r="E7" s="28">
        <v>101098.21265355342</v>
      </c>
      <c r="F7" s="29">
        <v>17173.237444012233</v>
      </c>
      <c r="G7" s="30">
        <v>4106.5975541677044</v>
      </c>
      <c r="H7" s="31">
        <v>2252.5124626302509</v>
      </c>
      <c r="I7" s="32">
        <f t="shared" si="4"/>
        <v>6359.1100167979548</v>
      </c>
      <c r="J7" s="33"/>
      <c r="K7" s="34">
        <f t="shared" si="5"/>
        <v>15.120646898345424</v>
      </c>
      <c r="L7" s="35">
        <f t="shared" si="0"/>
        <v>4.0860291270075804</v>
      </c>
      <c r="M7" s="36">
        <f t="shared" si="1"/>
        <v>1.4473458560934358</v>
      </c>
      <c r="N7" s="37">
        <f t="shared" si="2"/>
        <v>11.034617771337842</v>
      </c>
    </row>
    <row r="8" spans="1:14" ht="16.5" customHeight="1" x14ac:dyDescent="0.2">
      <c r="A8" s="38" t="s">
        <v>5</v>
      </c>
      <c r="B8" s="26">
        <v>14545983.609456623</v>
      </c>
      <c r="C8" s="27"/>
      <c r="D8" s="245">
        <f t="shared" si="3"/>
        <v>13884094.212013401</v>
      </c>
      <c r="E8" s="28">
        <v>11980427.181431159</v>
      </c>
      <c r="F8" s="29">
        <v>1903667.0305822426</v>
      </c>
      <c r="G8" s="30">
        <v>461708.5655369673</v>
      </c>
      <c r="H8" s="31">
        <v>200180.83190625292</v>
      </c>
      <c r="I8" s="32">
        <f t="shared" si="4"/>
        <v>661889.39744322025</v>
      </c>
      <c r="J8" s="33"/>
      <c r="K8" s="34">
        <f t="shared" si="5"/>
        <v>17.637558909096708</v>
      </c>
      <c r="L8" s="35">
        <f t="shared" si="0"/>
        <v>4.550324097800531</v>
      </c>
      <c r="M8" s="36">
        <f t="shared" si="1"/>
        <v>1.37619316287495</v>
      </c>
      <c r="N8" s="37">
        <f t="shared" si="2"/>
        <v>13.087234811296172</v>
      </c>
    </row>
    <row r="9" spans="1:14" ht="16.5" customHeight="1" x14ac:dyDescent="0.2">
      <c r="A9" s="38" t="s">
        <v>6</v>
      </c>
      <c r="B9" s="26">
        <v>25928990.592214901</v>
      </c>
      <c r="C9" s="27"/>
      <c r="D9" s="245">
        <f t="shared" si="3"/>
        <v>24141576.413794301</v>
      </c>
      <c r="E9" s="28">
        <v>19208197.903893966</v>
      </c>
      <c r="F9" s="29">
        <v>4933378.5099003362</v>
      </c>
      <c r="G9" s="30">
        <v>1184892.4114384742</v>
      </c>
      <c r="H9" s="31">
        <v>607521.76698208426</v>
      </c>
      <c r="I9" s="32">
        <f t="shared" si="4"/>
        <v>1792414.1784205586</v>
      </c>
      <c r="J9" s="33"/>
      <c r="K9" s="34">
        <f t="shared" si="5"/>
        <v>25.939276981882561</v>
      </c>
      <c r="L9" s="35">
        <f t="shared" si="0"/>
        <v>6.91278039554199</v>
      </c>
      <c r="M9" s="36">
        <f t="shared" si="1"/>
        <v>2.3430212789096805</v>
      </c>
      <c r="N9" s="37">
        <f t="shared" si="2"/>
        <v>19.026496586340571</v>
      </c>
    </row>
    <row r="10" spans="1:14" s="205" customFormat="1" ht="16.5" customHeight="1" x14ac:dyDescent="0.2">
      <c r="A10" s="192" t="s">
        <v>13</v>
      </c>
      <c r="B10" s="206">
        <v>9753942.0070778392</v>
      </c>
      <c r="C10" s="194"/>
      <c r="D10" s="19">
        <f t="shared" si="3"/>
        <v>9079902.0665831007</v>
      </c>
      <c r="E10" s="195">
        <v>7349014.9301777789</v>
      </c>
      <c r="F10" s="196">
        <v>1730887.1364053222</v>
      </c>
      <c r="G10" s="197">
        <v>407250.75642179092</v>
      </c>
      <c r="H10" s="198">
        <v>277789.18407295109</v>
      </c>
      <c r="I10" s="199">
        <f t="shared" si="4"/>
        <v>685039.94049474201</v>
      </c>
      <c r="J10" s="200"/>
      <c r="K10" s="201">
        <f t="shared" si="5"/>
        <v>24.768725046211813</v>
      </c>
      <c r="L10" s="202">
        <f t="shared" si="0"/>
        <v>7.0232111283586711</v>
      </c>
      <c r="M10" s="203">
        <f t="shared" si="1"/>
        <v>2.8479683790551191</v>
      </c>
      <c r="N10" s="204">
        <f t="shared" si="2"/>
        <v>17.745513917853145</v>
      </c>
    </row>
    <row r="11" spans="1:14" s="205" customFormat="1" ht="16.5" customHeight="1" x14ac:dyDescent="0.2">
      <c r="A11" s="52" t="s">
        <v>11</v>
      </c>
      <c r="B11" s="53">
        <f>SUM(B12:B17)-B14</f>
        <v>72931608.237451971</v>
      </c>
      <c r="C11" s="53">
        <f t="shared" ref="C11:I11" si="6">SUM(C12:C17)-C14</f>
        <v>0</v>
      </c>
      <c r="D11" s="245">
        <f t="shared" si="3"/>
        <v>68259158.88192296</v>
      </c>
      <c r="E11" s="53">
        <f t="shared" si="6"/>
        <v>55206939.53781268</v>
      </c>
      <c r="F11" s="53">
        <f t="shared" si="6"/>
        <v>13052219.344110277</v>
      </c>
      <c r="G11" s="53">
        <f t="shared" si="6"/>
        <v>3145382.5868843077</v>
      </c>
      <c r="H11" s="53">
        <f t="shared" si="6"/>
        <v>1527066.7686446928</v>
      </c>
      <c r="I11" s="53">
        <f t="shared" si="6"/>
        <v>4672449.355529001</v>
      </c>
      <c r="J11" s="217"/>
      <c r="K11" s="212">
        <f t="shared" si="5"/>
        <v>24.303137045779934</v>
      </c>
      <c r="L11" s="213">
        <f t="shared" si="0"/>
        <v>6.4066177456506388</v>
      </c>
      <c r="M11" s="214">
        <f t="shared" si="1"/>
        <v>2.0938339432648228</v>
      </c>
      <c r="N11" s="215">
        <f t="shared" si="2"/>
        <v>17.896519300129292</v>
      </c>
    </row>
    <row r="12" spans="1:14" ht="16.5" customHeight="1" x14ac:dyDescent="0.2">
      <c r="A12" s="25" t="s">
        <v>7</v>
      </c>
      <c r="B12" s="26">
        <v>14115252.466639154</v>
      </c>
      <c r="C12" s="27"/>
      <c r="D12" s="245">
        <f t="shared" si="3"/>
        <v>12464780.139545068</v>
      </c>
      <c r="E12" s="28">
        <v>7810575.1193647562</v>
      </c>
      <c r="F12" s="29">
        <v>4654205.0201803111</v>
      </c>
      <c r="G12" s="30">
        <v>1123951.0421628451</v>
      </c>
      <c r="H12" s="31">
        <v>526521.2849312413</v>
      </c>
      <c r="I12" s="32">
        <f t="shared" si="4"/>
        <v>1650472.3270940864</v>
      </c>
      <c r="J12" s="33"/>
      <c r="K12" s="34">
        <f t="shared" si="5"/>
        <v>44.665707270736078</v>
      </c>
      <c r="L12" s="35">
        <f t="shared" si="0"/>
        <v>11.692828952191348</v>
      </c>
      <c r="M12" s="36">
        <f t="shared" si="1"/>
        <v>3.7301584663515848</v>
      </c>
      <c r="N12" s="37">
        <f t="shared" si="2"/>
        <v>32.97287831854473</v>
      </c>
    </row>
    <row r="13" spans="1:14" ht="16.5" customHeight="1" x14ac:dyDescent="0.2">
      <c r="A13" s="25" t="s">
        <v>14</v>
      </c>
      <c r="B13" s="26">
        <v>20683842.820798714</v>
      </c>
      <c r="C13" s="27"/>
      <c r="D13" s="245">
        <f t="shared" si="3"/>
        <v>19251826.763100512</v>
      </c>
      <c r="E13" s="28">
        <v>15315779.405026428</v>
      </c>
      <c r="F13" s="29">
        <v>3936047.3580740844</v>
      </c>
      <c r="G13" s="30">
        <v>945059.68850336026</v>
      </c>
      <c r="H13" s="31">
        <v>486956.36919483985</v>
      </c>
      <c r="I13" s="32">
        <f t="shared" si="4"/>
        <v>1432016.0576982</v>
      </c>
      <c r="J13" s="33"/>
      <c r="K13" s="34">
        <f t="shared" si="5"/>
        <v>25.952930808265513</v>
      </c>
      <c r="L13" s="35">
        <f t="shared" si="0"/>
        <v>6.9233559261929365</v>
      </c>
      <c r="M13" s="36">
        <f t="shared" si="1"/>
        <v>2.354283840840151</v>
      </c>
      <c r="N13" s="37">
        <f t="shared" si="2"/>
        <v>19.029574882072581</v>
      </c>
    </row>
    <row r="14" spans="1:14" s="205" customFormat="1" ht="16.5" customHeight="1" x14ac:dyDescent="0.2">
      <c r="A14" s="210" t="s">
        <v>265</v>
      </c>
      <c r="B14" s="193">
        <f>SUM(B12:B13)</f>
        <v>34799095.287437871</v>
      </c>
      <c r="C14" s="193"/>
      <c r="D14" s="245">
        <f t="shared" si="3"/>
        <v>31716606.90264558</v>
      </c>
      <c r="E14" s="193">
        <f t="shared" ref="E14:I14" si="7">SUM(E12:E13)</f>
        <v>23126354.524391185</v>
      </c>
      <c r="F14" s="193">
        <f t="shared" si="7"/>
        <v>8590252.378254395</v>
      </c>
      <c r="G14" s="193">
        <f t="shared" si="7"/>
        <v>2069010.7306662053</v>
      </c>
      <c r="H14" s="193">
        <f t="shared" si="7"/>
        <v>1013477.6541260812</v>
      </c>
      <c r="I14" s="193">
        <f t="shared" si="7"/>
        <v>3082488.3847922864</v>
      </c>
      <c r="J14" s="211"/>
      <c r="K14" s="212">
        <f t="shared" si="5"/>
        <v>33.543230554216237</v>
      </c>
      <c r="L14" s="213">
        <f t="shared" si="0"/>
        <v>8.8579555282433855</v>
      </c>
      <c r="M14" s="214">
        <f t="shared" si="1"/>
        <v>2.9123678238035589</v>
      </c>
      <c r="N14" s="215">
        <f t="shared" si="2"/>
        <v>24.685275025972846</v>
      </c>
    </row>
    <row r="15" spans="1:14" ht="16.5" customHeight="1" x14ac:dyDescent="0.2">
      <c r="A15" s="38" t="s">
        <v>15</v>
      </c>
      <c r="B15" s="26">
        <v>17953136.541954637</v>
      </c>
      <c r="C15" s="27"/>
      <c r="D15" s="19">
        <f t="shared" si="3"/>
        <v>17197093.932741504</v>
      </c>
      <c r="E15" s="28">
        <v>15079934.307502521</v>
      </c>
      <c r="F15" s="29">
        <v>2117159.6252389834</v>
      </c>
      <c r="G15" s="30">
        <v>510483.3103394463</v>
      </c>
      <c r="H15" s="31">
        <v>245559.29887368582</v>
      </c>
      <c r="I15" s="32">
        <f t="shared" si="4"/>
        <v>756042.60921313218</v>
      </c>
      <c r="J15" s="33"/>
      <c r="K15" s="34">
        <f t="shared" si="5"/>
        <v>16.003901199869652</v>
      </c>
      <c r="L15" s="35">
        <f t="shared" si="0"/>
        <v>4.2112006859990077</v>
      </c>
      <c r="M15" s="36">
        <f t="shared" si="1"/>
        <v>1.3677793754859433</v>
      </c>
      <c r="N15" s="37">
        <f t="shared" si="2"/>
        <v>11.792700513870647</v>
      </c>
    </row>
    <row r="16" spans="1:14" ht="16.5" customHeight="1" x14ac:dyDescent="0.2">
      <c r="A16" s="38" t="s">
        <v>16</v>
      </c>
      <c r="B16" s="26">
        <v>12854916.540120445</v>
      </c>
      <c r="C16" s="27"/>
      <c r="D16" s="245">
        <f t="shared" si="3"/>
        <v>12343193.120600484</v>
      </c>
      <c r="E16" s="28">
        <v>10905516.301378589</v>
      </c>
      <c r="F16" s="29">
        <v>1437676.8192218943</v>
      </c>
      <c r="G16" s="30">
        <v>346900.93953834748</v>
      </c>
      <c r="H16" s="31">
        <v>164822.47998161486</v>
      </c>
      <c r="I16" s="32">
        <f t="shared" si="4"/>
        <v>511723.41951996234</v>
      </c>
      <c r="J16" s="33"/>
      <c r="K16" s="34">
        <f t="shared" si="5"/>
        <v>15.164627733348096</v>
      </c>
      <c r="L16" s="35">
        <f t="shared" si="0"/>
        <v>3.9807603411726835</v>
      </c>
      <c r="M16" s="36">
        <f t="shared" si="1"/>
        <v>1.2821746408636781</v>
      </c>
      <c r="N16" s="37">
        <f t="shared" si="2"/>
        <v>11.183867392175411</v>
      </c>
    </row>
    <row r="17" spans="1:14" ht="16.5" customHeight="1" x14ac:dyDescent="0.2">
      <c r="A17" s="39" t="s">
        <v>17</v>
      </c>
      <c r="B17" s="40">
        <v>7324459.8679390159</v>
      </c>
      <c r="C17" s="41"/>
      <c r="D17" s="245">
        <f t="shared" si="3"/>
        <v>7002264.9259353969</v>
      </c>
      <c r="E17" s="42">
        <v>6095134.4045403954</v>
      </c>
      <c r="F17" s="43">
        <v>907130.52139500121</v>
      </c>
      <c r="G17" s="44">
        <v>218987.60634030876</v>
      </c>
      <c r="H17" s="45">
        <v>103207.33566331101</v>
      </c>
      <c r="I17" s="46">
        <f t="shared" si="4"/>
        <v>322194.94200361974</v>
      </c>
      <c r="J17" s="47"/>
      <c r="K17" s="48">
        <f t="shared" si="5"/>
        <v>16.783837792322196</v>
      </c>
      <c r="L17" s="49">
        <f t="shared" si="0"/>
        <v>4.3988901272290013</v>
      </c>
      <c r="M17" s="50">
        <f t="shared" si="1"/>
        <v>1.4090777685201774</v>
      </c>
      <c r="N17" s="51">
        <f t="shared" si="2"/>
        <v>12.384947665093195</v>
      </c>
    </row>
    <row r="18" spans="1:14" s="205" customFormat="1" ht="16.5" customHeight="1" x14ac:dyDescent="0.2">
      <c r="A18" s="52" t="s">
        <v>8</v>
      </c>
      <c r="B18" s="53"/>
      <c r="C18" s="54"/>
      <c r="D18" s="19"/>
      <c r="E18" s="55"/>
      <c r="F18" s="91"/>
      <c r="G18" s="92"/>
      <c r="H18" s="93"/>
      <c r="I18" s="221"/>
      <c r="J18" s="217"/>
      <c r="K18" s="212"/>
      <c r="L18" s="213"/>
      <c r="M18" s="214"/>
      <c r="N18" s="215"/>
    </row>
    <row r="19" spans="1:14" ht="16.5" customHeight="1" x14ac:dyDescent="0.2">
      <c r="A19" s="25" t="s">
        <v>9</v>
      </c>
      <c r="B19" s="26">
        <v>37909681.016850024</v>
      </c>
      <c r="C19" s="27"/>
      <c r="D19" s="245">
        <f t="shared" si="3"/>
        <v>35874484.677259453</v>
      </c>
      <c r="E19" s="28">
        <v>30194995.069508601</v>
      </c>
      <c r="F19" s="29">
        <v>5679489.6077508535</v>
      </c>
      <c r="G19" s="30">
        <v>1368360.4285408794</v>
      </c>
      <c r="H19" s="31">
        <v>666835.91104969056</v>
      </c>
      <c r="I19" s="32">
        <f t="shared" si="4"/>
        <v>2035196.33959057</v>
      </c>
      <c r="J19" s="33"/>
      <c r="K19" s="34">
        <f t="shared" si="5"/>
        <v>20.350173729798502</v>
      </c>
      <c r="L19" s="35">
        <f t="shared" si="0"/>
        <v>5.3685398689742856</v>
      </c>
      <c r="M19" s="36">
        <f t="shared" si="1"/>
        <v>1.7590121920395387</v>
      </c>
      <c r="N19" s="37">
        <f t="shared" si="2"/>
        <v>14.981633860824216</v>
      </c>
    </row>
    <row r="20" spans="1:14" ht="16.5" customHeight="1" x14ac:dyDescent="0.2">
      <c r="A20" s="39" t="s">
        <v>12</v>
      </c>
      <c r="B20" s="40">
        <v>35021927.220602199</v>
      </c>
      <c r="C20" s="41"/>
      <c r="D20" s="245">
        <f t="shared" si="3"/>
        <v>32384674.204663761</v>
      </c>
      <c r="E20" s="42">
        <v>25011944.468304299</v>
      </c>
      <c r="F20" s="43">
        <v>7372729.7363594612</v>
      </c>
      <c r="G20" s="44">
        <v>1777022.1583434376</v>
      </c>
      <c r="H20" s="45">
        <v>860230.85759500472</v>
      </c>
      <c r="I20" s="46">
        <f t="shared" si="4"/>
        <v>2637253.0159384422</v>
      </c>
      <c r="J20" s="47"/>
      <c r="K20" s="48">
        <f t="shared" si="5"/>
        <v>28.582044298262868</v>
      </c>
      <c r="L20" s="49">
        <f t="shared" si="0"/>
        <v>7.5302909497996922</v>
      </c>
      <c r="M20" s="50">
        <f t="shared" si="1"/>
        <v>2.4562636207209079</v>
      </c>
      <c r="N20" s="51">
        <f t="shared" si="2"/>
        <v>21.05175334846318</v>
      </c>
    </row>
    <row r="21" spans="1:14" s="205" customFormat="1" ht="16.5" customHeight="1" x14ac:dyDescent="0.2">
      <c r="A21" s="52" t="s">
        <v>26</v>
      </c>
      <c r="B21" s="53"/>
      <c r="C21" s="54"/>
      <c r="D21" s="245"/>
      <c r="E21" s="55"/>
      <c r="F21" s="91"/>
      <c r="G21" s="92"/>
      <c r="H21" s="93"/>
      <c r="I21" s="221"/>
      <c r="J21" s="217"/>
      <c r="K21" s="212"/>
      <c r="L21" s="213"/>
      <c r="M21" s="214"/>
      <c r="N21" s="215"/>
    </row>
    <row r="22" spans="1:14" ht="16.5" customHeight="1" x14ac:dyDescent="0.2">
      <c r="A22" s="25" t="s">
        <v>0</v>
      </c>
      <c r="B22" s="26">
        <v>21764017.563248325</v>
      </c>
      <c r="C22" s="27"/>
      <c r="D22" s="19">
        <f t="shared" si="3"/>
        <v>20365070.466460455</v>
      </c>
      <c r="E22" s="28">
        <v>18341692.262210336</v>
      </c>
      <c r="F22" s="29">
        <v>2023378.2042501203</v>
      </c>
      <c r="G22" s="30">
        <v>511884.017734583</v>
      </c>
      <c r="H22" s="31">
        <v>887063.07905328763</v>
      </c>
      <c r="I22" s="32">
        <f t="shared" si="4"/>
        <v>1398947.0967878706</v>
      </c>
      <c r="J22" s="33"/>
      <c r="K22" s="34">
        <f t="shared" si="5"/>
        <v>15.724694629989084</v>
      </c>
      <c r="L22" s="35">
        <f t="shared" si="0"/>
        <v>6.4277980511750457</v>
      </c>
      <c r="M22" s="36">
        <f t="shared" si="1"/>
        <v>4.0758241279460341</v>
      </c>
      <c r="N22" s="37">
        <f t="shared" si="2"/>
        <v>9.2968965788140387</v>
      </c>
    </row>
    <row r="23" spans="1:14" ht="16.5" customHeight="1" x14ac:dyDescent="0.2">
      <c r="A23" s="39" t="s">
        <v>1</v>
      </c>
      <c r="B23" s="40">
        <v>51167590.674203575</v>
      </c>
      <c r="C23" s="41"/>
      <c r="D23" s="245">
        <f t="shared" si="3"/>
        <v>47894088.415462434</v>
      </c>
      <c r="E23" s="42">
        <v>36865247.275602251</v>
      </c>
      <c r="F23" s="43">
        <v>11028841.139860187</v>
      </c>
      <c r="G23" s="44">
        <v>2633498.5691497312</v>
      </c>
      <c r="H23" s="45">
        <v>640003.68959140743</v>
      </c>
      <c r="I23" s="46">
        <f t="shared" si="4"/>
        <v>3273502.2587411385</v>
      </c>
      <c r="J23" s="47"/>
      <c r="K23" s="48">
        <f t="shared" si="5"/>
        <v>27.951957890039818</v>
      </c>
      <c r="L23" s="49">
        <f t="shared" si="0"/>
        <v>6.397608751180643</v>
      </c>
      <c r="M23" s="50">
        <f t="shared" si="1"/>
        <v>1.2507989552732035</v>
      </c>
      <c r="N23" s="51">
        <f t="shared" si="2"/>
        <v>21.554349138859177</v>
      </c>
    </row>
    <row r="24" spans="1:14" x14ac:dyDescent="0.2">
      <c r="D24" s="245">
        <f t="shared" si="3"/>
        <v>0</v>
      </c>
    </row>
    <row r="25" spans="1:14" x14ac:dyDescent="0.2">
      <c r="D25" s="19">
        <f t="shared" si="3"/>
        <v>0</v>
      </c>
    </row>
    <row r="26" spans="1:14" x14ac:dyDescent="0.2">
      <c r="D26" s="245">
        <f t="shared" si="3"/>
        <v>0</v>
      </c>
    </row>
    <row r="27" spans="1:14" x14ac:dyDescent="0.2">
      <c r="D27" s="245">
        <f t="shared" si="3"/>
        <v>0</v>
      </c>
    </row>
  </sheetData>
  <mergeCells count="5">
    <mergeCell ref="A2:A3"/>
    <mergeCell ref="B2:B3"/>
    <mergeCell ref="I2:I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2"/>
  <sheetViews>
    <sheetView view="pageBreakPreview" zoomScale="90" zoomScaleNormal="93" zoomScaleSheetLayoutView="90" workbookViewId="0">
      <pane ySplit="4" topLeftCell="A7" activePane="bottomLeft" state="frozen"/>
      <selection activeCell="D21" activeCellId="2" sqref="D5:N5 D18:N18 D21:N21"/>
      <selection pane="bottomLeft" activeCell="D21" activeCellId="2" sqref="D5:N5 D18:N18 D21:N21"/>
    </sheetView>
  </sheetViews>
  <sheetFormatPr defaultColWidth="18.7109375" defaultRowHeight="11.25" x14ac:dyDescent="0.2"/>
  <cols>
    <col min="1" max="1" width="18.7109375" style="4"/>
    <col min="2" max="2" width="15.5703125" style="4" customWidth="1"/>
    <col min="3" max="3" width="3.42578125" style="4" customWidth="1"/>
    <col min="4" max="4" width="21.42578125" style="4" customWidth="1"/>
    <col min="5" max="5" width="12.5703125" style="4" customWidth="1"/>
    <col min="6" max="6" width="12.85546875" style="4" customWidth="1"/>
    <col min="7" max="7" width="12.28515625" style="4" customWidth="1"/>
    <col min="8" max="8" width="11.85546875" style="4" customWidth="1"/>
    <col min="9" max="9" width="12.5703125" style="4" customWidth="1"/>
    <col min="10" max="10" width="2.5703125" style="4" customWidth="1"/>
    <col min="11" max="12" width="8" style="4" customWidth="1"/>
    <col min="13" max="13" width="9.42578125" style="4" customWidth="1"/>
    <col min="14" max="14" width="11.42578125" style="4" customWidth="1"/>
    <col min="15" max="16384" width="18.7109375" style="4"/>
  </cols>
  <sheetData>
    <row r="1" spans="1:14" ht="21.75" customHeight="1" x14ac:dyDescent="0.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4.5" customHeight="1" x14ac:dyDescent="0.2">
      <c r="A2" s="282"/>
      <c r="B2" s="280" t="s">
        <v>18</v>
      </c>
      <c r="C2" s="5"/>
      <c r="D2" s="5"/>
      <c r="E2" s="6" t="s">
        <v>28</v>
      </c>
      <c r="F2" s="7" t="s">
        <v>29</v>
      </c>
      <c r="G2" s="8" t="s">
        <v>21</v>
      </c>
      <c r="H2" s="9" t="s">
        <v>24</v>
      </c>
      <c r="I2" s="274" t="s">
        <v>19</v>
      </c>
      <c r="J2" s="10"/>
      <c r="K2" s="276" t="s">
        <v>27</v>
      </c>
      <c r="L2" s="277"/>
      <c r="M2" s="278"/>
      <c r="N2" s="279" t="s">
        <v>25</v>
      </c>
    </row>
    <row r="3" spans="1:14" ht="32.25" customHeight="1" x14ac:dyDescent="0.2">
      <c r="A3" s="282"/>
      <c r="B3" s="281"/>
      <c r="C3" s="11"/>
      <c r="D3" s="11" t="s">
        <v>279</v>
      </c>
      <c r="E3" s="6" t="s">
        <v>22</v>
      </c>
      <c r="F3" s="12" t="s">
        <v>20</v>
      </c>
      <c r="G3" s="13" t="s">
        <v>23</v>
      </c>
      <c r="H3" s="14" t="s">
        <v>23</v>
      </c>
      <c r="I3" s="275"/>
      <c r="J3" s="15"/>
      <c r="K3" s="88" t="s">
        <v>48</v>
      </c>
      <c r="L3" s="89" t="s">
        <v>49</v>
      </c>
      <c r="M3" s="16" t="s">
        <v>50</v>
      </c>
      <c r="N3" s="279"/>
    </row>
    <row r="4" spans="1:14" ht="21" customHeight="1" x14ac:dyDescent="0.2">
      <c r="A4" s="17" t="s">
        <v>2</v>
      </c>
      <c r="B4" s="18">
        <v>73436104.382999927</v>
      </c>
      <c r="C4" s="19"/>
      <c r="D4" s="19">
        <f>E4+F4</f>
        <v>67902546.258984804</v>
      </c>
      <c r="E4" s="20">
        <v>55693723.081560001</v>
      </c>
      <c r="F4" s="21">
        <v>12208823.177424803</v>
      </c>
      <c r="G4" s="22">
        <v>3087719.2776133949</v>
      </c>
      <c r="H4" s="82">
        <v>2445839.6198057556</v>
      </c>
      <c r="I4" s="83">
        <f>SUM(G4:H4)</f>
        <v>5533558.8974191509</v>
      </c>
      <c r="J4" s="23"/>
      <c r="K4" s="78">
        <f>100*(F4+G4+H4)/B4</f>
        <v>24.160298566914754</v>
      </c>
      <c r="L4" s="79">
        <f t="shared" ref="L4:L23" si="0">100*I4/B4</f>
        <v>7.5352021242294285</v>
      </c>
      <c r="M4" s="80">
        <f t="shared" ref="M4:M23" si="1">100*H4/B4</f>
        <v>3.3305683088112645</v>
      </c>
      <c r="N4" s="81">
        <f t="shared" ref="N4:N23" si="2">100*F4/B4</f>
        <v>16.625096442685326</v>
      </c>
    </row>
    <row r="5" spans="1:14" s="205" customFormat="1" ht="16.5" customHeight="1" x14ac:dyDescent="0.2">
      <c r="A5" s="24" t="s">
        <v>3</v>
      </c>
      <c r="B5" s="222"/>
      <c r="C5" s="219"/>
      <c r="D5" s="19"/>
      <c r="E5" s="220"/>
      <c r="F5" s="91"/>
      <c r="G5" s="92"/>
      <c r="H5" s="93"/>
      <c r="I5" s="93"/>
      <c r="J5" s="217"/>
      <c r="K5" s="212"/>
      <c r="L5" s="213"/>
      <c r="M5" s="214"/>
      <c r="N5" s="215"/>
    </row>
    <row r="6" spans="1:14" ht="16.5" customHeight="1" x14ac:dyDescent="0.2">
      <c r="A6" s="25" t="s">
        <v>10</v>
      </c>
      <c r="B6" s="26">
        <v>22503028.214409798</v>
      </c>
      <c r="C6" s="27"/>
      <c r="D6" s="245">
        <f t="shared" ref="D6:D27" si="3">E6+F6</f>
        <v>20764751.98068139</v>
      </c>
      <c r="E6" s="28">
        <v>16614290.3306116</v>
      </c>
      <c r="F6" s="29">
        <v>4150461.65006979</v>
      </c>
      <c r="G6" s="30">
        <v>1047488.84920687</v>
      </c>
      <c r="H6" s="31">
        <v>683644.61655339506</v>
      </c>
      <c r="I6" s="32">
        <f>SUM(G6:H6)</f>
        <v>1731133.465760265</v>
      </c>
      <c r="J6" s="33"/>
      <c r="K6" s="34">
        <f>100*(F6+G6+H6)/B6</f>
        <v>26.136905041356968</v>
      </c>
      <c r="L6" s="35">
        <f t="shared" si="0"/>
        <v>7.6928911489864946</v>
      </c>
      <c r="M6" s="36">
        <f t="shared" si="1"/>
        <v>3.0380116402094886</v>
      </c>
      <c r="N6" s="37">
        <f t="shared" si="2"/>
        <v>18.444013892370471</v>
      </c>
    </row>
    <row r="7" spans="1:14" ht="16.5" customHeight="1" x14ac:dyDescent="0.2">
      <c r="A7" s="25" t="s">
        <v>4</v>
      </c>
      <c r="B7" s="26">
        <v>356707.116899613</v>
      </c>
      <c r="C7" s="27"/>
      <c r="D7" s="245">
        <f t="shared" si="3"/>
        <v>238453.1926311987</v>
      </c>
      <c r="E7" s="28">
        <v>201989.63946753801</v>
      </c>
      <c r="F7" s="29">
        <v>36463.553163660697</v>
      </c>
      <c r="G7" s="30">
        <v>24031.3125933478</v>
      </c>
      <c r="H7" s="31">
        <v>23607.7559530006</v>
      </c>
      <c r="I7" s="32">
        <f t="shared" ref="I7:I23" si="4">SUM(G7:H7)</f>
        <v>47639.068546348397</v>
      </c>
      <c r="J7" s="33"/>
      <c r="K7" s="34">
        <f t="shared" ref="K7:K23" si="5">100*(F7+G7+H7)/B7</f>
        <v>23.577500342859111</v>
      </c>
      <c r="L7" s="35">
        <f t="shared" si="0"/>
        <v>13.355233548579665</v>
      </c>
      <c r="M7" s="36">
        <f t="shared" si="1"/>
        <v>6.6182464084798349</v>
      </c>
      <c r="N7" s="37">
        <f t="shared" si="2"/>
        <v>10.222266794279443</v>
      </c>
    </row>
    <row r="8" spans="1:14" ht="16.5" customHeight="1" x14ac:dyDescent="0.2">
      <c r="A8" s="38" t="s">
        <v>5</v>
      </c>
      <c r="B8" s="26">
        <v>14646603.804753607</v>
      </c>
      <c r="C8" s="27"/>
      <c r="D8" s="245">
        <f t="shared" si="3"/>
        <v>13873721.452409578</v>
      </c>
      <c r="E8" s="28">
        <v>12086063.806967888</v>
      </c>
      <c r="F8" s="29">
        <v>1787657.64544169</v>
      </c>
      <c r="G8" s="30">
        <v>453244.20768154884</v>
      </c>
      <c r="H8" s="31">
        <v>320621.35058870353</v>
      </c>
      <c r="I8" s="32">
        <f t="shared" si="4"/>
        <v>773865.55827025231</v>
      </c>
      <c r="J8" s="33"/>
      <c r="K8" s="34">
        <f t="shared" si="5"/>
        <v>17.488854330043331</v>
      </c>
      <c r="L8" s="35">
        <f t="shared" si="0"/>
        <v>5.283583611506522</v>
      </c>
      <c r="M8" s="36">
        <f t="shared" si="1"/>
        <v>2.1890491124273104</v>
      </c>
      <c r="N8" s="37">
        <f t="shared" si="2"/>
        <v>12.205270718536807</v>
      </c>
    </row>
    <row r="9" spans="1:14" ht="16.5" customHeight="1" x14ac:dyDescent="0.2">
      <c r="A9" s="38" t="s">
        <v>6</v>
      </c>
      <c r="B9" s="26">
        <v>26108351.4499809</v>
      </c>
      <c r="C9" s="27"/>
      <c r="D9" s="245">
        <f t="shared" si="3"/>
        <v>23992162.967510886</v>
      </c>
      <c r="E9" s="28">
        <v>19377564.920485325</v>
      </c>
      <c r="F9" s="29">
        <v>4614598.0470255613</v>
      </c>
      <c r="G9" s="30">
        <v>1163170.1516858945</v>
      </c>
      <c r="H9" s="31">
        <v>973042.46159318299</v>
      </c>
      <c r="I9" s="32">
        <f t="shared" si="4"/>
        <v>2136212.6132790772</v>
      </c>
      <c r="J9" s="33"/>
      <c r="K9" s="34">
        <f t="shared" si="5"/>
        <v>25.856901280182427</v>
      </c>
      <c r="L9" s="35">
        <f t="shared" si="0"/>
        <v>8.1821045552098237</v>
      </c>
      <c r="M9" s="36">
        <f t="shared" si="1"/>
        <v>3.7269394946569667</v>
      </c>
      <c r="N9" s="37">
        <f t="shared" si="2"/>
        <v>17.674796724972605</v>
      </c>
    </row>
    <row r="10" spans="1:14" s="205" customFormat="1" ht="16.5" customHeight="1" x14ac:dyDescent="0.2">
      <c r="A10" s="192" t="s">
        <v>13</v>
      </c>
      <c r="B10" s="206">
        <v>9821413.796955945</v>
      </c>
      <c r="C10" s="194"/>
      <c r="D10" s="19">
        <f t="shared" si="3"/>
        <v>9032856.6657515913</v>
      </c>
      <c r="E10" s="195">
        <v>7413814.3840274941</v>
      </c>
      <c r="F10" s="196">
        <v>1619042.2817240972</v>
      </c>
      <c r="G10" s="197">
        <v>399784.7564457347</v>
      </c>
      <c r="H10" s="198">
        <v>444923.4351174733</v>
      </c>
      <c r="I10" s="199">
        <f t="shared" si="4"/>
        <v>844708.19156320801</v>
      </c>
      <c r="J10" s="200"/>
      <c r="K10" s="201">
        <f t="shared" si="5"/>
        <v>25.085497100742476</v>
      </c>
      <c r="L10" s="202">
        <f t="shared" si="0"/>
        <v>8.6006781612746757</v>
      </c>
      <c r="M10" s="203">
        <f t="shared" si="1"/>
        <v>4.5301363359252118</v>
      </c>
      <c r="N10" s="204">
        <f t="shared" si="2"/>
        <v>16.4848189394678</v>
      </c>
    </row>
    <row r="11" spans="1:14" s="205" customFormat="1" ht="16.5" customHeight="1" x14ac:dyDescent="0.2">
      <c r="A11" s="52" t="s">
        <v>11</v>
      </c>
      <c r="B11" s="53">
        <f>SUM(B12:B17)-B14</f>
        <v>73436104.382999957</v>
      </c>
      <c r="C11" s="53">
        <f t="shared" ref="C11:I11" si="6">SUM(C12:C17)-C14</f>
        <v>0</v>
      </c>
      <c r="D11" s="245">
        <f t="shared" si="3"/>
        <v>67902546.258984864</v>
      </c>
      <c r="E11" s="53">
        <f t="shared" si="6"/>
        <v>55693723.08156009</v>
      </c>
      <c r="F11" s="53">
        <f t="shared" si="6"/>
        <v>12208823.177424774</v>
      </c>
      <c r="G11" s="53">
        <f t="shared" si="6"/>
        <v>3087719.2776133884</v>
      </c>
      <c r="H11" s="53">
        <f t="shared" si="6"/>
        <v>2445839.6198057514</v>
      </c>
      <c r="I11" s="53">
        <f t="shared" si="6"/>
        <v>5533558.8974191407</v>
      </c>
      <c r="J11" s="217"/>
      <c r="K11" s="212">
        <f t="shared" si="5"/>
        <v>24.160298566914687</v>
      </c>
      <c r="L11" s="213">
        <f t="shared" si="0"/>
        <v>7.5352021242294107</v>
      </c>
      <c r="M11" s="214">
        <f t="shared" si="1"/>
        <v>3.3305683088112574</v>
      </c>
      <c r="N11" s="215">
        <f t="shared" si="2"/>
        <v>16.62509644268528</v>
      </c>
    </row>
    <row r="12" spans="1:14" ht="16.5" customHeight="1" x14ac:dyDescent="0.2">
      <c r="A12" s="25" t="s">
        <v>7</v>
      </c>
      <c r="B12" s="26">
        <v>14212893.128006056</v>
      </c>
      <c r="C12" s="27"/>
      <c r="D12" s="245">
        <f t="shared" si="3"/>
        <v>12232908.279843535</v>
      </c>
      <c r="E12" s="28">
        <v>7879444.3497031918</v>
      </c>
      <c r="F12" s="29">
        <v>4353463.9301403426</v>
      </c>
      <c r="G12" s="30">
        <v>1103346.0013579973</v>
      </c>
      <c r="H12" s="31">
        <v>843307.34306974907</v>
      </c>
      <c r="I12" s="32">
        <f t="shared" si="4"/>
        <v>1946653.3444277463</v>
      </c>
      <c r="J12" s="33"/>
      <c r="K12" s="34">
        <f t="shared" si="5"/>
        <v>44.326775821271085</v>
      </c>
      <c r="L12" s="35">
        <f t="shared" si="0"/>
        <v>13.69639050188823</v>
      </c>
      <c r="M12" s="36">
        <f t="shared" si="1"/>
        <v>5.9333967790698336</v>
      </c>
      <c r="N12" s="37">
        <f t="shared" si="2"/>
        <v>30.630385319382864</v>
      </c>
    </row>
    <row r="13" spans="1:14" ht="16.5" customHeight="1" x14ac:dyDescent="0.2">
      <c r="A13" s="25" t="s">
        <v>14</v>
      </c>
      <c r="B13" s="26">
        <v>20826920.96250429</v>
      </c>
      <c r="C13" s="27"/>
      <c r="D13" s="245">
        <f t="shared" si="3"/>
        <v>19132536.790261813</v>
      </c>
      <c r="E13" s="28">
        <v>15450825.278542487</v>
      </c>
      <c r="F13" s="29">
        <v>3681711.5117193242</v>
      </c>
      <c r="G13" s="30">
        <v>927734.20659699896</v>
      </c>
      <c r="H13" s="31">
        <v>779937.85559917043</v>
      </c>
      <c r="I13" s="32">
        <f t="shared" si="4"/>
        <v>1707672.0621961695</v>
      </c>
      <c r="J13" s="33"/>
      <c r="K13" s="34">
        <f t="shared" si="5"/>
        <v>25.877005936778943</v>
      </c>
      <c r="L13" s="35">
        <f t="shared" si="0"/>
        <v>8.1993496075131507</v>
      </c>
      <c r="M13" s="36">
        <f t="shared" si="1"/>
        <v>3.7448543498260265</v>
      </c>
      <c r="N13" s="37">
        <f t="shared" si="2"/>
        <v>17.677656329265794</v>
      </c>
    </row>
    <row r="14" spans="1:14" s="205" customFormat="1" ht="16.5" customHeight="1" x14ac:dyDescent="0.2">
      <c r="A14" s="210" t="s">
        <v>265</v>
      </c>
      <c r="B14" s="193">
        <f>SUM(B12:B13)</f>
        <v>35039814.090510346</v>
      </c>
      <c r="C14" s="193"/>
      <c r="D14" s="245">
        <f t="shared" si="3"/>
        <v>31365445.070105344</v>
      </c>
      <c r="E14" s="193">
        <f t="shared" ref="E14:I14" si="7">SUM(E12:E13)</f>
        <v>23330269.628245678</v>
      </c>
      <c r="F14" s="193">
        <f t="shared" si="7"/>
        <v>8035175.4418596663</v>
      </c>
      <c r="G14" s="193">
        <f t="shared" si="7"/>
        <v>2031080.2079549963</v>
      </c>
      <c r="H14" s="193">
        <f t="shared" si="7"/>
        <v>1623245.1986689195</v>
      </c>
      <c r="I14" s="193">
        <f t="shared" si="7"/>
        <v>3654325.4066239158</v>
      </c>
      <c r="J14" s="211"/>
      <c r="K14" s="212">
        <f t="shared" si="5"/>
        <v>33.360624626285869</v>
      </c>
      <c r="L14" s="213">
        <f t="shared" si="0"/>
        <v>10.42906619648304</v>
      </c>
      <c r="M14" s="214">
        <f t="shared" si="1"/>
        <v>4.6325736617093947</v>
      </c>
      <c r="N14" s="215">
        <f t="shared" si="2"/>
        <v>22.931558429802834</v>
      </c>
    </row>
    <row r="15" spans="1:14" ht="16.5" customHeight="1" x14ac:dyDescent="0.2">
      <c r="A15" s="38" t="s">
        <v>15</v>
      </c>
      <c r="B15" s="26">
        <v>18077325.332038961</v>
      </c>
      <c r="C15" s="27"/>
      <c r="D15" s="19">
        <f t="shared" si="3"/>
        <v>17193255.606681164</v>
      </c>
      <c r="E15" s="28">
        <v>15212900.632445354</v>
      </c>
      <c r="F15" s="29">
        <v>1980354.9742358103</v>
      </c>
      <c r="G15" s="30">
        <v>501124.78043453424</v>
      </c>
      <c r="H15" s="31">
        <v>393302.16237370414</v>
      </c>
      <c r="I15" s="32">
        <f t="shared" si="4"/>
        <v>894426.94280823832</v>
      </c>
      <c r="J15" s="33"/>
      <c r="K15" s="34">
        <f t="shared" si="5"/>
        <v>15.902695029496375</v>
      </c>
      <c r="L15" s="35">
        <f t="shared" si="0"/>
        <v>4.9477836260601</v>
      </c>
      <c r="M15" s="36">
        <f t="shared" si="1"/>
        <v>2.1756656759207815</v>
      </c>
      <c r="N15" s="37">
        <f t="shared" si="2"/>
        <v>10.954911403436274</v>
      </c>
    </row>
    <row r="16" spans="1:14" ht="16.5" customHeight="1" x14ac:dyDescent="0.2">
      <c r="A16" s="38" t="s">
        <v>16</v>
      </c>
      <c r="B16" s="26">
        <v>12943838.97036108</v>
      </c>
      <c r="C16" s="27"/>
      <c r="D16" s="245">
        <f t="shared" si="3"/>
        <v>12346453.327246517</v>
      </c>
      <c r="E16" s="28">
        <v>11001674.971212914</v>
      </c>
      <c r="F16" s="29">
        <v>1344778.3560336018</v>
      </c>
      <c r="G16" s="30">
        <v>340541.31376614951</v>
      </c>
      <c r="H16" s="31">
        <v>263989.34221550816</v>
      </c>
      <c r="I16" s="32">
        <f t="shared" si="4"/>
        <v>604530.65598165768</v>
      </c>
      <c r="J16" s="33"/>
      <c r="K16" s="34">
        <f t="shared" si="5"/>
        <v>15.059743994643359</v>
      </c>
      <c r="L16" s="35">
        <f t="shared" si="0"/>
        <v>4.6704123665777786</v>
      </c>
      <c r="M16" s="36">
        <f t="shared" si="1"/>
        <v>2.0394980408825645</v>
      </c>
      <c r="N16" s="37">
        <f t="shared" si="2"/>
        <v>10.38933162806558</v>
      </c>
    </row>
    <row r="17" spans="1:14" ht="16.5" customHeight="1" x14ac:dyDescent="0.2">
      <c r="A17" s="39" t="s">
        <v>17</v>
      </c>
      <c r="B17" s="40">
        <v>7375125.9900895869</v>
      </c>
      <c r="C17" s="41"/>
      <c r="D17" s="245">
        <f t="shared" si="3"/>
        <v>6997392.2549518403</v>
      </c>
      <c r="E17" s="42">
        <v>6148877.8496561442</v>
      </c>
      <c r="F17" s="43">
        <v>848514.40529569623</v>
      </c>
      <c r="G17" s="44">
        <v>214972.97545770823</v>
      </c>
      <c r="H17" s="45">
        <v>165302.91654761988</v>
      </c>
      <c r="I17" s="46">
        <f t="shared" si="4"/>
        <v>380275.89200532809</v>
      </c>
      <c r="J17" s="47"/>
      <c r="K17" s="48">
        <f t="shared" si="5"/>
        <v>16.661278721912357</v>
      </c>
      <c r="L17" s="49">
        <f t="shared" si="0"/>
        <v>5.1561951960729662</v>
      </c>
      <c r="M17" s="50">
        <f t="shared" si="1"/>
        <v>2.2413571886059662</v>
      </c>
      <c r="N17" s="51">
        <f t="shared" si="2"/>
        <v>11.505083525839391</v>
      </c>
    </row>
    <row r="18" spans="1:14" s="205" customFormat="1" ht="16.5" customHeight="1" x14ac:dyDescent="0.2">
      <c r="A18" s="52" t="s">
        <v>8</v>
      </c>
      <c r="B18" s="53"/>
      <c r="C18" s="54"/>
      <c r="D18" s="19"/>
      <c r="E18" s="55"/>
      <c r="F18" s="91"/>
      <c r="G18" s="92"/>
      <c r="H18" s="93"/>
      <c r="I18" s="221"/>
      <c r="J18" s="217"/>
      <c r="K18" s="212"/>
      <c r="L18" s="213"/>
      <c r="M18" s="214"/>
      <c r="N18" s="215"/>
    </row>
    <row r="19" spans="1:14" ht="16.5" customHeight="1" x14ac:dyDescent="0.2">
      <c r="A19" s="25" t="s">
        <v>9</v>
      </c>
      <c r="B19" s="26">
        <v>38171916.944648124</v>
      </c>
      <c r="C19" s="27"/>
      <c r="D19" s="245">
        <f t="shared" si="3"/>
        <v>35773735.076673158</v>
      </c>
      <c r="E19" s="28">
        <v>30461237.444587249</v>
      </c>
      <c r="F19" s="29">
        <v>5312497.632085911</v>
      </c>
      <c r="G19" s="30">
        <v>1343274.707358961</v>
      </c>
      <c r="H19" s="31">
        <v>1068043.4704254118</v>
      </c>
      <c r="I19" s="32">
        <f t="shared" si="4"/>
        <v>2411318.1777843731</v>
      </c>
      <c r="J19" s="33"/>
      <c r="K19" s="34">
        <f t="shared" si="5"/>
        <v>20.234288524389125</v>
      </c>
      <c r="L19" s="35">
        <f t="shared" si="0"/>
        <v>6.3169952436000232</v>
      </c>
      <c r="M19" s="36">
        <f t="shared" si="1"/>
        <v>2.7979822757503832</v>
      </c>
      <c r="N19" s="37">
        <f t="shared" si="2"/>
        <v>13.917293280789105</v>
      </c>
    </row>
    <row r="20" spans="1:14" ht="16.5" customHeight="1" x14ac:dyDescent="0.2">
      <c r="A20" s="39" t="s">
        <v>12</v>
      </c>
      <c r="B20" s="40">
        <v>35264187.438352115</v>
      </c>
      <c r="C20" s="41"/>
      <c r="D20" s="245">
        <f t="shared" si="3"/>
        <v>32128811.182311956</v>
      </c>
      <c r="E20" s="42">
        <v>25232485.636973053</v>
      </c>
      <c r="F20" s="43">
        <v>6896325.5453389017</v>
      </c>
      <c r="G20" s="44">
        <v>1744444.5702544362</v>
      </c>
      <c r="H20" s="45">
        <v>1377796.149380344</v>
      </c>
      <c r="I20" s="46">
        <f t="shared" si="4"/>
        <v>3122240.7196347802</v>
      </c>
      <c r="J20" s="47"/>
      <c r="K20" s="48">
        <f t="shared" si="5"/>
        <v>28.410030097780826</v>
      </c>
      <c r="L20" s="49">
        <f t="shared" si="0"/>
        <v>8.8538569762680499</v>
      </c>
      <c r="M20" s="50">
        <f t="shared" si="1"/>
        <v>3.9070690393447154</v>
      </c>
      <c r="N20" s="51">
        <f t="shared" si="2"/>
        <v>19.556173121512778</v>
      </c>
    </row>
    <row r="21" spans="1:14" s="205" customFormat="1" ht="16.5" customHeight="1" x14ac:dyDescent="0.2">
      <c r="A21" s="52" t="s">
        <v>26</v>
      </c>
      <c r="B21" s="53"/>
      <c r="C21" s="54"/>
      <c r="D21" s="245"/>
      <c r="E21" s="55"/>
      <c r="F21" s="91"/>
      <c r="G21" s="92"/>
      <c r="H21" s="93"/>
      <c r="I21" s="221"/>
      <c r="J21" s="217"/>
      <c r="K21" s="212"/>
      <c r="L21" s="213"/>
      <c r="M21" s="214"/>
      <c r="N21" s="215"/>
    </row>
    <row r="22" spans="1:14" ht="16.5" customHeight="1" x14ac:dyDescent="0.2">
      <c r="A22" s="25" t="s">
        <v>0</v>
      </c>
      <c r="B22" s="26">
        <v>21914567.691480104</v>
      </c>
      <c r="C22" s="27"/>
      <c r="D22" s="19">
        <f t="shared" si="3"/>
        <v>20396052.356387015</v>
      </c>
      <c r="E22" s="28">
        <v>18503418.92252643</v>
      </c>
      <c r="F22" s="29">
        <v>1892633.4338605858</v>
      </c>
      <c r="G22" s="30">
        <v>502499.80910172849</v>
      </c>
      <c r="H22" s="31">
        <v>1420772.2075839522</v>
      </c>
      <c r="I22" s="32">
        <f t="shared" si="4"/>
        <v>1923272.0166856807</v>
      </c>
      <c r="J22" s="33"/>
      <c r="K22" s="34">
        <f t="shared" si="5"/>
        <v>17.412643061308508</v>
      </c>
      <c r="L22" s="35">
        <f t="shared" si="0"/>
        <v>8.776226133054891</v>
      </c>
      <c r="M22" s="36">
        <f t="shared" si="1"/>
        <v>6.4832317369250081</v>
      </c>
      <c r="N22" s="37">
        <f t="shared" si="2"/>
        <v>8.6364169282536167</v>
      </c>
    </row>
    <row r="23" spans="1:14" ht="16.5" customHeight="1" x14ac:dyDescent="0.2">
      <c r="A23" s="39" t="s">
        <v>1</v>
      </c>
      <c r="B23" s="40">
        <v>51521536.691519827</v>
      </c>
      <c r="C23" s="41"/>
      <c r="D23" s="245">
        <f t="shared" si="3"/>
        <v>47506493.902597778</v>
      </c>
      <c r="E23" s="42">
        <v>37190304.159033559</v>
      </c>
      <c r="F23" s="43">
        <v>10316189.74356422</v>
      </c>
      <c r="G23" s="44">
        <v>2585219.4685116657</v>
      </c>
      <c r="H23" s="45">
        <v>1025067.4122218031</v>
      </c>
      <c r="I23" s="46">
        <f t="shared" si="4"/>
        <v>3610286.8807334686</v>
      </c>
      <c r="J23" s="47"/>
      <c r="K23" s="48">
        <f t="shared" si="5"/>
        <v>27.030398389863851</v>
      </c>
      <c r="L23" s="49">
        <f t="shared" si="0"/>
        <v>7.0073354029591721</v>
      </c>
      <c r="M23" s="50">
        <f t="shared" si="1"/>
        <v>1.9895901365661786</v>
      </c>
      <c r="N23" s="51">
        <f t="shared" si="2"/>
        <v>20.02306298690468</v>
      </c>
    </row>
    <row r="24" spans="1:14" x14ac:dyDescent="0.2">
      <c r="D24" s="245">
        <f t="shared" si="3"/>
        <v>0</v>
      </c>
    </row>
    <row r="25" spans="1:14" x14ac:dyDescent="0.2">
      <c r="B25" s="84"/>
      <c r="D25" s="19">
        <f t="shared" si="3"/>
        <v>0</v>
      </c>
      <c r="E25" s="84"/>
      <c r="F25" s="84"/>
      <c r="G25" s="84"/>
      <c r="H25" s="84"/>
    </row>
    <row r="26" spans="1:14" x14ac:dyDescent="0.2">
      <c r="B26" s="84"/>
      <c r="D26" s="245">
        <f t="shared" si="3"/>
        <v>0</v>
      </c>
      <c r="E26" s="84"/>
      <c r="F26" s="84"/>
      <c r="G26" s="84"/>
      <c r="H26" s="84"/>
    </row>
    <row r="27" spans="1:14" x14ac:dyDescent="0.2">
      <c r="B27" s="84"/>
      <c r="D27" s="245">
        <f t="shared" si="3"/>
        <v>0</v>
      </c>
      <c r="E27" s="84"/>
      <c r="F27" s="84"/>
      <c r="G27" s="84"/>
      <c r="H27" s="84"/>
    </row>
    <row r="28" spans="1:14" x14ac:dyDescent="0.2">
      <c r="B28" s="84"/>
      <c r="E28" s="84"/>
      <c r="F28" s="84"/>
      <c r="G28" s="84"/>
      <c r="H28" s="84"/>
    </row>
    <row r="29" spans="1:14" x14ac:dyDescent="0.2">
      <c r="B29" s="84"/>
      <c r="E29" s="84"/>
      <c r="F29" s="84"/>
      <c r="G29" s="84"/>
      <c r="H29" s="84"/>
    </row>
    <row r="30" spans="1:14" x14ac:dyDescent="0.2">
      <c r="B30" s="84"/>
    </row>
    <row r="31" spans="1:14" x14ac:dyDescent="0.2">
      <c r="B31" s="84"/>
    </row>
    <row r="32" spans="1:14" x14ac:dyDescent="0.2">
      <c r="B32" s="84"/>
    </row>
  </sheetData>
  <mergeCells count="5">
    <mergeCell ref="A2:A3"/>
    <mergeCell ref="B2:B3"/>
    <mergeCell ref="I2:I3"/>
    <mergeCell ref="K2:M2"/>
    <mergeCell ref="N2:N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20</vt:i4>
      </vt:variant>
    </vt:vector>
  </HeadingPairs>
  <TitlesOfParts>
    <vt:vector size="46" baseType="lpstr">
      <vt:lpstr>2010</vt:lpstr>
      <vt:lpstr>2011</vt:lpstr>
      <vt:lpstr>2012</vt:lpstr>
      <vt:lpstr>2013</vt:lpstr>
      <vt:lpstr>2014-Q1</vt:lpstr>
      <vt:lpstr>2014-Q2</vt:lpstr>
      <vt:lpstr>2014-Q3</vt:lpstr>
      <vt:lpstr>2014-Q4</vt:lpstr>
      <vt:lpstr>2015-Q1</vt:lpstr>
      <vt:lpstr>2015-Q2</vt:lpstr>
      <vt:lpstr>2015-Q3</vt:lpstr>
      <vt:lpstr>2015-Q4</vt:lpstr>
      <vt:lpstr>2016-Q1</vt:lpstr>
      <vt:lpstr>2016-Q2</vt:lpstr>
      <vt:lpstr>2016-Q3</vt:lpstr>
      <vt:lpstr>2016-Q4</vt:lpstr>
      <vt:lpstr>2017-Q1</vt:lpstr>
      <vt:lpstr>2017-Q2</vt:lpstr>
      <vt:lpstr>2017-Q3</vt:lpstr>
      <vt:lpstr>2017-Q4</vt:lpstr>
      <vt:lpstr>2018-Q1</vt:lpstr>
      <vt:lpstr>2018-Q2</vt:lpstr>
      <vt:lpstr>2018-Q3</vt:lpstr>
      <vt:lpstr>LF Market</vt:lpstr>
      <vt:lpstr>Reasons for doing unemployed</vt:lpstr>
      <vt:lpstr>International Comparison</vt:lpstr>
      <vt:lpstr>'2012'!Print_Area</vt:lpstr>
      <vt:lpstr>'2014-Q2'!Print_Area</vt:lpstr>
      <vt:lpstr>'2014-Q3'!Print_Area</vt:lpstr>
      <vt:lpstr>'2014-Q4'!Print_Area</vt:lpstr>
      <vt:lpstr>'2015-Q1'!Print_Area</vt:lpstr>
      <vt:lpstr>'2015-Q2'!Print_Area</vt:lpstr>
      <vt:lpstr>'2015-Q3'!Print_Area</vt:lpstr>
      <vt:lpstr>'2015-Q4'!Print_Area</vt:lpstr>
      <vt:lpstr>'2016-Q1'!Print_Area</vt:lpstr>
      <vt:lpstr>'2016-Q2'!Print_Area</vt:lpstr>
      <vt:lpstr>'2016-Q3'!Print_Area</vt:lpstr>
      <vt:lpstr>'2016-Q4'!Print_Area</vt:lpstr>
      <vt:lpstr>'2017-Q1'!Print_Area</vt:lpstr>
      <vt:lpstr>'2017-Q2'!Print_Area</vt:lpstr>
      <vt:lpstr>'2017-Q3'!Print_Area</vt:lpstr>
      <vt:lpstr>'2017-Q4'!Print_Area</vt:lpstr>
      <vt:lpstr>'2018-Q1'!Print_Area</vt:lpstr>
      <vt:lpstr>'2018-Q2'!Print_Area</vt:lpstr>
      <vt:lpstr>'2018-Q3'!Print_Area</vt:lpstr>
      <vt:lpstr>'LF Market'!Print_Area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Aadeyinka</dc:creator>
  <cp:lastModifiedBy>Euan Ritchie</cp:lastModifiedBy>
  <cp:lastPrinted>2018-06-13T13:12:33Z</cp:lastPrinted>
  <dcterms:created xsi:type="dcterms:W3CDTF">2009-01-08T13:05:47Z</dcterms:created>
  <dcterms:modified xsi:type="dcterms:W3CDTF">2019-03-20T12:09:48Z</dcterms:modified>
</cp:coreProperties>
</file>